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285" windowWidth="15420" windowHeight="6945" tabRatio="896" activeTab="0"/>
  </bookViews>
  <sheets>
    <sheet name="SI_2(2)" sheetId="1" r:id="rId1"/>
    <sheet name="t15(2)" sheetId="2" r:id="rId2"/>
  </sheets>
  <externalReferences>
    <externalReference r:id="rId5"/>
    <externalReference r:id="rId6"/>
    <externalReference r:id="rId7"/>
  </externalReferences>
  <definedNames>
    <definedName name="_xlfn.BAHTTEXT" hidden="1">#NAME?</definedName>
    <definedName name="_xlnm.Print_Area" localSheetId="0">'SI_2(2)'!$A$1:$L$209</definedName>
    <definedName name="_xlnm.Print_Area" localSheetId="1">'t15(2)'!$A$1:$P$44</definedName>
    <definedName name="CODI_ISTITUZIONE" localSheetId="0">#REF!</definedName>
    <definedName name="CODI_ISTITUZIONE">#REF!</definedName>
    <definedName name="CODI_ISTITUZIONE2">#REF!</definedName>
    <definedName name="DESC_ISTITUZIONE" localSheetId="0">#REF!</definedName>
    <definedName name="DESC_ISTITUZIONE">#REF!</definedName>
    <definedName name="DESC_ISTITUZIONE2">#REF!</definedName>
    <definedName name="_xlnm.Print_Titles" localSheetId="1">'t15(2)'!$3:$5</definedName>
  </definedNames>
  <calcPr fullCalcOnLoad="1" fullPrecision="0"/>
</workbook>
</file>

<file path=xl/sharedStrings.xml><?xml version="1.0" encoding="utf-8"?>
<sst xmlns="http://schemas.openxmlformats.org/spreadsheetml/2006/main" count="265" uniqueCount="191">
  <si>
    <t>In questo spazio l'organo di controllo può inserire notizie aggiuntive o commenti (max 1500 caratteri)</t>
  </si>
  <si>
    <t>Data atto costituzione Fondo/i per la contrattazione integrativa anno corrente:</t>
  </si>
  <si>
    <t>Fondo 2010 (corrisponde al totale della tabella 15 Conto Annuale del 2010)</t>
  </si>
  <si>
    <t>Valore massimo teorico fondo anno corrente nel rispetto dell'art. 9c. 2-bis L. 122/2010)</t>
  </si>
  <si>
    <t xml:space="preserve"> +</t>
  </si>
  <si>
    <t xml:space="preserve"> -</t>
  </si>
  <si>
    <t>Segno:</t>
  </si>
  <si>
    <t>Fondo anno corrente (corrisponde al totale della tabella 15 del presente Conto Annuale)</t>
  </si>
  <si>
    <t>VERIFICA COERENZA ANNO CORRENTE CON MASSIMO TEORICO</t>
  </si>
  <si>
    <t>Calcolo della coerenza anno corrente con massimo teorico (non compilare)</t>
  </si>
  <si>
    <t>ECONOMIE AGGIUNTIVE (ART. 16 CC. 4-5 L. 111/11)</t>
  </si>
  <si>
    <t>F96H</t>
  </si>
  <si>
    <t>Quote fondo 2010 non assoggettate ai vincoli ex art. 9 c. 2-bis L. 122/2010 (segno "+": economie, conto terzi, progettazioni ecc. / segno "-": es. decurtazioni per recuperi)</t>
  </si>
  <si>
    <t>Quote fondo anno corrente non assoggettate ai vincoli ex art. 9 c. 2-bis L. 122/2010 (segno "+": economie, conto terzi, progettazioni ecc. / segno "-": es. decurtazioni per recuperi)</t>
  </si>
  <si>
    <t>Importo totale della premialità effettivamente erogata con riferimento al fondo dell'annualità corrente</t>
  </si>
  <si>
    <t xml:space="preserve">Importo totale della premialità non erogata a seguito di valutazione non piena </t>
  </si>
  <si>
    <t>INCONGRUENZA 9</t>
  </si>
  <si>
    <t>Totale Fondo unico</t>
  </si>
  <si>
    <t>(eventuale) Percentuale di riduzione proporzionale a quella del personale ai sensi art. 9 c. 2-bis seconda parte (nb non inserire il segno "-")</t>
  </si>
  <si>
    <t>Fondo Unico:</t>
  </si>
  <si>
    <t>Annualità più recente per la quale risulta costituito e certificato il Fondo/i per la contrattazione integrativa:</t>
  </si>
  <si>
    <t>NELLE VOCI DA 13 A 16 INDICATO "NO" IN QUANTO NON SI SONO AVUTE NUOVE ATTRIBUZIONI DI POSIZIONI ORGANIZZATIVE NELL'ANNO DI RIFERIMENTO</t>
  </si>
  <si>
    <t>F919</t>
  </si>
  <si>
    <t>F925</t>
  </si>
  <si>
    <t>F926</t>
  </si>
  <si>
    <t>F928</t>
  </si>
  <si>
    <t>F929</t>
  </si>
  <si>
    <t>F931</t>
  </si>
  <si>
    <t>F932</t>
  </si>
  <si>
    <t>F933</t>
  </si>
  <si>
    <t>MESSI NOTIFICATORI (ART. 54 CCNL 14.9.00)</t>
  </si>
  <si>
    <t>U252</t>
  </si>
  <si>
    <t>U253</t>
  </si>
  <si>
    <t>U254</t>
  </si>
  <si>
    <t>U995</t>
  </si>
  <si>
    <t>U255</t>
  </si>
  <si>
    <t>U257</t>
  </si>
  <si>
    <t>U262</t>
  </si>
  <si>
    <t>PERSONALE NON DIRIGENTE</t>
  </si>
  <si>
    <t>Data certificazione positiva revisori dei conti dell'accordo annuale vigente:</t>
  </si>
  <si>
    <t>Data entrata in vigore dell'Accordo annuale vigente:</t>
  </si>
  <si>
    <t>Nell'ambito delle procedure per le progressioni orizzontali dell'anno, quanti sono stati i dipendenti che vi hanno concorso?</t>
  </si>
  <si>
    <t>Progressioni orizzontali nell'anno di rilevazione</t>
  </si>
  <si>
    <t xml:space="preserve">(le percentuali vanno calcolate con riferimento al totale dei dipendenti </t>
  </si>
  <si>
    <t>dell' Area / Categoria / Fascia al 31/12 dell'anno precedente)</t>
  </si>
  <si>
    <t>Percentuale</t>
  </si>
  <si>
    <t>PRODUTTIVITA' REGOLATA DALL'ACCORDO ANNUALE SULL'UTILIZZO DELLE RISORSE</t>
  </si>
  <si>
    <t>Importo totale destinato alla produttività individuale che si desume dall'accordo annuale sull'utilizzo delle risorse</t>
  </si>
  <si>
    <t>Importo totale destinato alla produttività collettiva che si desume dall'accordo annuale sull'utilizzo delle risorse</t>
  </si>
  <si>
    <t>L'affidamento delle nuove posizioni organizzative dell'anno è avvenuta con la scelta del dirigente sulla base di incarichi predeterminati?</t>
  </si>
  <si>
    <t>E' stata preventivamente verificata la sussistenza del requisito di cui all'art. 9, comma 1 del CCNL 11/04/2008 ai fini delle progressioni orizzontali secondo la disciplina dell'art. 5 del CCNL del 31/03/1999?</t>
  </si>
  <si>
    <t>Costituzione fondi per la contrattazione integrativa (*)</t>
  </si>
  <si>
    <t>Destinazione fondi per la contrattazione integrativa (*)</t>
  </si>
  <si>
    <t>TOTALE</t>
  </si>
  <si>
    <t>DESCRIZIONE</t>
  </si>
  <si>
    <t>CODICE</t>
  </si>
  <si>
    <t>(*) tutti gli importi vanno indicati in euro e al netto degli oneri sociali (contributi ed IRAP) a carico del datore di lavoro</t>
  </si>
  <si>
    <t>IMPORTI</t>
  </si>
  <si>
    <t>SI</t>
  </si>
  <si>
    <t>NO</t>
  </si>
  <si>
    <t>MACROCATEGORIA:</t>
  </si>
  <si>
    <t>VALORI</t>
  </si>
  <si>
    <t>F998</t>
  </si>
  <si>
    <t>F999</t>
  </si>
  <si>
    <t>U998</t>
  </si>
  <si>
    <t>ND</t>
  </si>
  <si>
    <t>F556</t>
  </si>
  <si>
    <t>U515</t>
  </si>
  <si>
    <t>giorno (gg)</t>
  </si>
  <si>
    <t>mese (mm)</t>
  </si>
  <si>
    <t>anno (aaaa)</t>
  </si>
  <si>
    <t>In forma singola</t>
  </si>
  <si>
    <t>In forma associata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</si>
  <si>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</si>
  <si>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</si>
  <si>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</si>
  <si>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</si>
  <si>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FONDO: LE DOMANDE SEGUENTI SONO RELATIVE AL FONDO COMUNICATO IN TABELLA 15</t>
  </si>
  <si>
    <t>Non Compilare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</si>
  <si>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</si>
  <si>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</si>
  <si>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</si>
  <si>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</si>
  <si>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</si>
  <si>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</si>
  <si>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</si>
  <si>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</si>
  <si>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</si>
  <si>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RILEVAZIONE CEPEL</t>
  </si>
  <si>
    <t xml:space="preserve">     </t>
  </si>
  <si>
    <t>PROGRESSIONI ORIZZONTALI NELL'ANNO DI RILEVAZIONE</t>
  </si>
  <si>
    <t>Viene effettuata la valutazione delle prestazioni e dei risultati dei dipendenti (art. 6 CCNL 31/03/1999)?</t>
  </si>
  <si>
    <t>Qual è il valore massimo in perc. dell’indennità di risultato rispetto all’indennità di posizione (art.10, comma 3 CCNL 31/03/1999)?</t>
  </si>
  <si>
    <t>Finanziamento della spesa per posizioni organizzative riportate in tavola 13 a carico del fondo</t>
  </si>
  <si>
    <t>Finanziamento della spesa per posizioni organizzative riportate in tavola 13 a carico del bilancio</t>
  </si>
  <si>
    <t>numero progressioni</t>
  </si>
  <si>
    <t>Totale progressioni orizzontali effettuate</t>
  </si>
  <si>
    <t>POSIZIONI NELL'ANNO DI RILEVAZIONE</t>
  </si>
  <si>
    <t>Dettaglio delle posizioni organizzative in essere al 31.12</t>
  </si>
  <si>
    <t>Attraverso un bando ed una  successiva procedura comparativa?</t>
  </si>
  <si>
    <t>Per scelta dell'organo politico?</t>
  </si>
  <si>
    <t>Sulla base di altri fattori?</t>
  </si>
  <si>
    <t>Area A / Categoria A / Fascia I</t>
  </si>
  <si>
    <t>Area B / Categoria B / Fascia II</t>
  </si>
  <si>
    <t>Area C / Categoria C / Fascia III</t>
  </si>
  <si>
    <t>Area D / Categoria D</t>
  </si>
  <si>
    <t>U994</t>
  </si>
  <si>
    <t>Totale Risorse fisse</t>
  </si>
  <si>
    <t>Risorse variabili</t>
  </si>
  <si>
    <t>F930</t>
  </si>
  <si>
    <t>F995</t>
  </si>
  <si>
    <t>QUOTE PER LA PROGETTAZIONE (ART. 92 CC. 5-6  D.LGS. 163/06)</t>
  </si>
  <si>
    <t>SOMME NON UTILIZZATE FONDO ANNO PRECEDENTE</t>
  </si>
  <si>
    <t>Totale Risorse variabili</t>
  </si>
  <si>
    <t>ALTRE RISORSE FISSE CON CARATTERE DI CERTEZZA E STABILITÀ</t>
  </si>
  <si>
    <t>REC. EV. ICI (ART 3 C 57 L662/96, ART 59 C 1 L P DLGS446/97)</t>
  </si>
  <si>
    <t>ALTRE RISORSE VARIABILI</t>
  </si>
  <si>
    <t>Totale Destinazioni non contrattate dal CI di rif.to</t>
  </si>
  <si>
    <t>(eventuali) Destinazioni ancora da regolare</t>
  </si>
  <si>
    <t>Totale Destinazioni ancora da regolare</t>
  </si>
  <si>
    <t>RISORSE ANCORA DA CONTRATTARE</t>
  </si>
  <si>
    <t>F61G</t>
  </si>
  <si>
    <t>F62G</t>
  </si>
  <si>
    <t>F63G</t>
  </si>
  <si>
    <t>F64G</t>
  </si>
  <si>
    <t>UNICO IMPORTO CONSOLIDATO ANNO 2003 (ART.31 C. 2 CCNL 02-05)</t>
  </si>
  <si>
    <t>INCREMENTI CCNL 02-05 (ART. 32. CC. 1-2 C. 7)</t>
  </si>
  <si>
    <t>INCREMENTI CCNL 04-05 (ART. 4. CC. 1,4,5 PARTE FISSA)</t>
  </si>
  <si>
    <t>INCREMENTI CCNL 06-09 (ART. 8. CC. 2,5,6,7 PARTE FISSA)</t>
  </si>
  <si>
    <t>RIA E ASS. AD PERSONAM PERS. CESSATO (ART.4 C. 2 CCNL 00-01)</t>
  </si>
  <si>
    <t>INTEGR. FONDO CCIAA IN EQ. FIN. (ART.15 C.1 L. N CCNL 98-01)</t>
  </si>
  <si>
    <t>NUOVI SERVIZI O RIORG. (ART. 15 C. 5 - P.VARIAB. CCNL 98-01)</t>
  </si>
  <si>
    <t>INTEGRAZIONE 1,2% (ART. 15 C. 2 CCNL 98-01)</t>
  </si>
  <si>
    <t>U885</t>
  </si>
  <si>
    <t>U11A</t>
  </si>
  <si>
    <t>PROGRESSIONI ORIZZONTALI - CONTR</t>
  </si>
  <si>
    <t>POSIZIONI ORGANIZZATIVE - CONTR</t>
  </si>
  <si>
    <t>INDENNITÀ DI RESPONSABILITÀ / PROFESSIONALITÀ - CONTR</t>
  </si>
  <si>
    <t>INDENNITÀ TURNO, RISCHIO, DISAGIO ECC. - CONTR</t>
  </si>
  <si>
    <t>PRODUTTIVITÀ / PERFORMANCE COLLETTIVA - CONTR</t>
  </si>
  <si>
    <t>PRODUTTIVITÀ / PERFORMANCE INDIVIDUALE - CONTR</t>
  </si>
  <si>
    <t>ALTRI ISTITUTI NON COMPRESI FRA I PRECEDENTI - CONTR</t>
  </si>
  <si>
    <t>U07A</t>
  </si>
  <si>
    <t>U893</t>
  </si>
  <si>
    <t>U08A</t>
  </si>
  <si>
    <t>U09A</t>
  </si>
  <si>
    <t>U10A</t>
  </si>
  <si>
    <t>INDENNITÀ DI COMPARTO QUOTA CARICO FONDO</t>
  </si>
  <si>
    <t>POSIZIONI ORGANIZZATIVE</t>
  </si>
  <si>
    <t>INDENNITÀ DI RESPONSABILITÀ / PROFESSIONALITÀ</t>
  </si>
  <si>
    <t>INDENNITÀ TURNO, RISCHIO, DISAGIO ECC.</t>
  </si>
  <si>
    <t>PRODUTTIVITÀ / PERFORMANCE COLLETTIVA</t>
  </si>
  <si>
    <t>PRODUTTIVITÀ / PERFORMANCE INDIVIDUALE</t>
  </si>
  <si>
    <t>ALTRI ISTITUTI NON COMPRESI FRA I PRECEDENTI</t>
  </si>
  <si>
    <t>ACCANT. ART. 32 C. 7 CCNL 02-05 (ALTE PROFESS.)</t>
  </si>
  <si>
    <t>Totale Destinazioni contrattate dal CI di rif.to</t>
  </si>
  <si>
    <t>(**) Escluse le poste connesse a sponsorizzazioni, recupero evasione ICI e quelle relative a quote per la progettazione, identificate in voci separate.</t>
  </si>
  <si>
    <t>DEC FONDO/PARTE FISSA LIMITE 2010 (ART.9 C.2BIS L.122/10)</t>
  </si>
  <si>
    <t>F84H</t>
  </si>
  <si>
    <t>DEC FONDO/PARTE FISSA RID PROP PERS (ART.9 C2BIS L.122/10)</t>
  </si>
  <si>
    <t>F85H</t>
  </si>
  <si>
    <t>F86H</t>
  </si>
  <si>
    <t>ENTRATE CONTO TERZI O UTENZA O SPONSORIZZ. (ART 43 L 449/97)</t>
  </si>
  <si>
    <t>F50H</t>
  </si>
  <si>
    <t>RISPARMI DI GESTIONE (ART. 43 L. 449/1997)</t>
  </si>
  <si>
    <t>F51H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</si>
  <si>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</si>
  <si>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</si>
  <si>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</si>
  <si>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</si>
  <si>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</si>
  <si>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</si>
  <si>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</si>
  <si>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t>RISPARMI EX ART. 2 C. 3 DLGS 165/2001</t>
  </si>
  <si>
    <t>F70A</t>
  </si>
  <si>
    <t>RIDET PER INCREM STIP (DICH CONG 14 CCNL 0205 e 1 CCNL08-09)</t>
  </si>
  <si>
    <t>INCREM. PER RID STAB STRAORD (ART. 14 C. 3 CCNL 98-01)</t>
  </si>
  <si>
    <t>F81H</t>
  </si>
  <si>
    <t>INCREM PER PROC DEC.TO TRASF FUNZ (ART15 C1 L.L CCNL 98-01)</t>
  </si>
  <si>
    <t>F82H</t>
  </si>
  <si>
    <t>INCREM DOTAZ ORG E RELAT COPERT (ART15 C5 P.FISSA CCNL98-01)</t>
  </si>
  <si>
    <t>F83H</t>
  </si>
  <si>
    <t>ALTRE DECURTAZIONI DEL FONDO /  PARTE FISSA</t>
  </si>
  <si>
    <t>RISP DA STRAORD ACCERT A CONSUNT (ART14 C. 1 CCNL 98-01)</t>
  </si>
  <si>
    <t>LIQUID. SENTENZE FAVOREVOLI ALL'ENTE (ART. 27 CCNL 14.9.00)</t>
  </si>
  <si>
    <t>F88H</t>
  </si>
  <si>
    <t>PROGRESSIONI ORIZZONTALI STORICHE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</si>
  <si>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</si>
  <si>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t>Destinazioni contrattate specificamente dal CI di rif.to</t>
  </si>
  <si>
    <r>
      <t xml:space="preserve">Fondo unico per le risorse decentrate
</t>
    </r>
    <r>
      <rPr>
        <i/>
        <sz val="8.2"/>
        <rFont val="Arial"/>
        <family val="2"/>
      </rPr>
      <t>Destinazioni non contrattate specificamente dal CI di rif.to</t>
    </r>
  </si>
  <si>
    <t>E' stata rispettata la disposizione di cui all'art. 9, comma 21, d.l. 78/2010?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</si>
</sst>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</numFmts>
  <fonts count="66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MS Serif"/>
      <family val="1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i/>
      <sz val="12"/>
      <name val="Arial"/>
      <family val="2"/>
    </font>
    <font>
      <sz val="12"/>
      <name val="Helv"/>
      <family val="0"/>
    </font>
    <font>
      <sz val="6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8"/>
      <name val="Tahoma"/>
      <family val="2"/>
    </font>
    <font>
      <sz val="12"/>
      <name val="Courier"/>
      <family val="3"/>
    </font>
    <font>
      <b/>
      <sz val="16"/>
      <name val="Arial"/>
      <family val="2"/>
    </font>
    <font>
      <sz val="12"/>
      <name val="Times New Roman"/>
      <family val="1"/>
    </font>
    <font>
      <sz val="10"/>
      <color indexed="10"/>
      <name val="Courier"/>
      <family val="3"/>
    </font>
    <font>
      <sz val="11"/>
      <name val="Helv"/>
      <family val="0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b/>
      <sz val="8"/>
      <name val="Trebuchet MS"/>
      <family val="2"/>
    </font>
    <font>
      <sz val="11"/>
      <color indexed="8"/>
      <name val="Trebuchet MS"/>
      <family val="2"/>
    </font>
    <font>
      <b/>
      <sz val="9"/>
      <color indexed="10"/>
      <name val="Arial"/>
      <family val="2"/>
    </font>
    <font>
      <sz val="10"/>
      <color indexed="8"/>
      <name val="Courier"/>
      <family val="3"/>
    </font>
    <font>
      <i/>
      <sz val="10"/>
      <name val="Arial"/>
      <family val="2"/>
    </font>
    <font>
      <i/>
      <sz val="8.2"/>
      <name val="Arial"/>
      <family val="2"/>
    </font>
    <font>
      <sz val="11"/>
      <color indexed="22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1" applyNumberFormat="0" applyAlignment="0" applyProtection="0"/>
    <xf numFmtId="0" fontId="39" fillId="0" borderId="2" applyNumberFormat="0" applyFill="0" applyAlignment="0" applyProtection="0"/>
    <xf numFmtId="0" fontId="40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197" fontId="0" fillId="0" borderId="0" applyFont="0" applyFill="0" applyBorder="0" applyAlignment="0" applyProtection="0"/>
    <xf numFmtId="0" fontId="41" fillId="7" borderId="1" applyNumberFormat="0" applyAlignment="0" applyProtection="0"/>
    <xf numFmtId="40" fontId="4" fillId="0" borderId="0" applyFont="0" applyFill="0" applyBorder="0" applyAlignment="0" applyProtection="0"/>
    <xf numFmtId="41" fontId="3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73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>
      <alignment/>
      <protection/>
    </xf>
    <xf numFmtId="0" fontId="36" fillId="23" borderId="4" applyNumberFormat="0" applyFont="0" applyAlignment="0" applyProtection="0"/>
    <xf numFmtId="0" fontId="43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172" fontId="4" fillId="0" borderId="0" applyFont="0" applyFill="0" applyBorder="0" applyAlignment="0" applyProtection="0"/>
    <xf numFmtId="194" fontId="30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12" fillId="0" borderId="10" xfId="0" applyFont="1" applyFill="1" applyBorder="1" applyAlignment="1" applyProtection="1">
      <alignment horizontal="center"/>
      <protection/>
    </xf>
    <xf numFmtId="0" fontId="14" fillId="24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left"/>
      <protection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16" xfId="0" applyFont="1" applyFill="1" applyBorder="1" applyAlignment="1" applyProtection="1">
      <alignment horizontal="centerContinuous" vertical="center" wrapText="1"/>
      <protection/>
    </xf>
    <xf numFmtId="0" fontId="5" fillId="0" borderId="17" xfId="0" applyFont="1" applyFill="1" applyBorder="1" applyAlignment="1" applyProtection="1">
      <alignment horizontal="centerContinuous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0" fillId="24" borderId="11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5" fillId="0" borderId="18" xfId="0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 applyProtection="1">
      <alignment horizontal="centerContinuous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4" borderId="19" xfId="0" applyFill="1" applyBorder="1" applyAlignment="1" applyProtection="1">
      <alignment/>
      <protection/>
    </xf>
    <xf numFmtId="198" fontId="5" fillId="0" borderId="0" xfId="0" applyNumberFormat="1" applyFont="1" applyBorder="1" applyAlignment="1" applyProtection="1">
      <alignment/>
      <protection/>
    </xf>
    <xf numFmtId="200" fontId="7" fillId="0" borderId="20" xfId="0" applyNumberFormat="1" applyFont="1" applyFill="1" applyBorder="1" applyAlignment="1" applyProtection="1">
      <alignment vertical="center"/>
      <protection/>
    </xf>
    <xf numFmtId="0" fontId="16" fillId="0" borderId="0" xfId="51" applyFont="1" applyProtection="1">
      <alignment/>
      <protection/>
    </xf>
    <xf numFmtId="0" fontId="0" fillId="0" borderId="0" xfId="5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21" xfId="51" applyBorder="1" applyAlignment="1" applyProtection="1">
      <alignment/>
      <protection/>
    </xf>
    <xf numFmtId="0" fontId="0" fillId="0" borderId="0" xfId="51" applyBorder="1" applyProtection="1">
      <alignment/>
      <protection/>
    </xf>
    <xf numFmtId="0" fontId="0" fillId="0" borderId="21" xfId="51" applyBorder="1" applyProtection="1">
      <alignment/>
      <protection/>
    </xf>
    <xf numFmtId="0" fontId="0" fillId="0" borderId="0" xfId="51" applyFill="1" applyBorder="1" applyAlignment="1" applyProtection="1">
      <alignment/>
      <protection/>
    </xf>
    <xf numFmtId="0" fontId="0" fillId="0" borderId="0" xfId="51" applyAlignment="1" applyProtection="1">
      <alignment/>
      <protection/>
    </xf>
    <xf numFmtId="0" fontId="34" fillId="0" borderId="0" xfId="51" applyNumberFormat="1" applyFont="1" applyAlignment="1" applyProtection="1">
      <alignment vertical="center"/>
      <protection/>
    </xf>
    <xf numFmtId="0" fontId="0" fillId="0" borderId="21" xfId="5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0" fontId="54" fillId="16" borderId="22" xfId="54" applyFont="1" applyFill="1" applyBorder="1" applyAlignment="1" applyProtection="1">
      <alignment horizontal="left" vertical="center" readingOrder="1"/>
      <protection/>
    </xf>
    <xf numFmtId="0" fontId="53" fillId="16" borderId="23" xfId="54" applyFont="1" applyFill="1" applyBorder="1" applyAlignment="1" applyProtection="1">
      <alignment horizontal="center" readingOrder="1"/>
      <protection/>
    </xf>
    <xf numFmtId="0" fontId="53" fillId="16" borderId="0" xfId="54" applyFont="1" applyFill="1" applyBorder="1" applyAlignment="1" applyProtection="1">
      <alignment horizontal="left" readingOrder="1"/>
      <protection/>
    </xf>
    <xf numFmtId="0" fontId="53" fillId="16" borderId="0" xfId="54" applyFont="1" applyFill="1" applyBorder="1" applyAlignment="1" applyProtection="1">
      <alignment horizontal="left"/>
      <protection/>
    </xf>
    <xf numFmtId="0" fontId="53" fillId="16" borderId="17" xfId="54" applyFont="1" applyFill="1" applyBorder="1" applyAlignment="1" applyProtection="1">
      <alignment vertical="top"/>
      <protection/>
    </xf>
    <xf numFmtId="0" fontId="53" fillId="16" borderId="17" xfId="54" applyFont="1" applyFill="1" applyBorder="1" applyAlignment="1" applyProtection="1">
      <alignment horizontal="left" vertical="top"/>
      <protection/>
    </xf>
    <xf numFmtId="0" fontId="11" fillId="0" borderId="0" xfId="52" applyFont="1" applyFill="1" applyBorder="1" applyAlignment="1" applyProtection="1">
      <alignment horizontal="left" wrapText="1"/>
      <protection/>
    </xf>
    <xf numFmtId="0" fontId="32" fillId="0" borderId="0" xfId="51" applyFont="1" applyBorder="1" applyAlignment="1" applyProtection="1">
      <alignment horizontal="left"/>
      <protection/>
    </xf>
    <xf numFmtId="0" fontId="32" fillId="0" borderId="0" xfId="51" applyFont="1" applyBorder="1" applyAlignment="1" applyProtection="1">
      <alignment horizontal="left" wrapText="1"/>
      <protection/>
    </xf>
    <xf numFmtId="0" fontId="16" fillId="0" borderId="23" xfId="51" applyFont="1" applyBorder="1" applyProtection="1">
      <alignment/>
      <protection/>
    </xf>
    <xf numFmtId="0" fontId="0" fillId="0" borderId="23" xfId="51" applyBorder="1" applyProtection="1">
      <alignment/>
      <protection/>
    </xf>
    <xf numFmtId="0" fontId="0" fillId="0" borderId="24" xfId="51" applyBorder="1" applyProtection="1">
      <alignment/>
      <protection/>
    </xf>
    <xf numFmtId="0" fontId="16" fillId="0" borderId="0" xfId="51" applyFont="1" applyBorder="1" applyProtection="1">
      <alignment/>
      <protection/>
    </xf>
    <xf numFmtId="173" fontId="11" fillId="0" borderId="0" xfId="55" applyNumberFormat="1" applyFont="1" applyFill="1" applyBorder="1" applyAlignment="1" applyProtection="1">
      <alignment horizontal="left"/>
      <protection/>
    </xf>
    <xf numFmtId="173" fontId="11" fillId="0" borderId="0" xfId="55" applyNumberFormat="1" applyFont="1" applyFill="1" applyBorder="1" applyAlignment="1" applyProtection="1">
      <alignment horizontal="left" wrapText="1"/>
      <protection/>
    </xf>
    <xf numFmtId="173" fontId="11" fillId="0" borderId="0" xfId="55" applyNumberFormat="1" applyFont="1" applyFill="1" applyBorder="1" applyAlignment="1" applyProtection="1">
      <alignment horizontal="left" vertical="top"/>
      <protection/>
    </xf>
    <xf numFmtId="0" fontId="34" fillId="0" borderId="0" xfId="51" applyNumberFormat="1" applyFont="1" applyAlignment="1" applyProtection="1">
      <alignment vertical="center" wrapText="1"/>
      <protection locked="0"/>
    </xf>
    <xf numFmtId="0" fontId="35" fillId="0" borderId="0" xfId="51" applyNumberFormat="1" applyFont="1" applyBorder="1" applyAlignment="1" applyProtection="1">
      <alignment vertical="center"/>
      <protection locked="0"/>
    </xf>
    <xf numFmtId="0" fontId="36" fillId="0" borderId="0" xfId="54" applyAlignment="1" applyProtection="1">
      <alignment vertical="center"/>
      <protection locked="0"/>
    </xf>
    <xf numFmtId="0" fontId="36" fillId="0" borderId="0" xfId="54" applyBorder="1" applyAlignment="1" applyProtection="1">
      <alignment vertical="center"/>
      <protection locked="0"/>
    </xf>
    <xf numFmtId="0" fontId="35" fillId="0" borderId="0" xfId="51" applyNumberFormat="1" applyFont="1" applyAlignment="1" applyProtection="1">
      <alignment vertical="center" wrapText="1"/>
      <protection locked="0"/>
    </xf>
    <xf numFmtId="0" fontId="34" fillId="0" borderId="0" xfId="51" applyFont="1" applyAlignment="1" applyProtection="1">
      <alignment horizontal="center" vertical="center" wrapText="1"/>
      <protection locked="0"/>
    </xf>
    <xf numFmtId="0" fontId="35" fillId="0" borderId="13" xfId="51" applyNumberFormat="1" applyFont="1" applyBorder="1" applyAlignment="1" applyProtection="1">
      <alignment vertical="center"/>
      <protection locked="0"/>
    </xf>
    <xf numFmtId="0" fontId="36" fillId="0" borderId="13" xfId="54" applyBorder="1" applyAlignment="1" applyProtection="1">
      <alignment vertical="center"/>
      <protection locked="0"/>
    </xf>
    <xf numFmtId="0" fontId="34" fillId="0" borderId="0" xfId="51" applyNumberFormat="1" applyFont="1" applyBorder="1" applyAlignment="1" applyProtection="1">
      <alignment vertical="center"/>
      <protection locked="0"/>
    </xf>
    <xf numFmtId="0" fontId="34" fillId="0" borderId="0" xfId="51" applyNumberFormat="1" applyFont="1" applyAlignment="1" applyProtection="1">
      <alignment vertical="center"/>
      <protection locked="0"/>
    </xf>
    <xf numFmtId="3" fontId="0" fillId="0" borderId="25" xfId="0" applyNumberFormat="1" applyFill="1" applyBorder="1" applyAlignment="1" applyProtection="1">
      <alignment/>
      <protection locked="0"/>
    </xf>
    <xf numFmtId="200" fontId="7" fillId="0" borderId="26" xfId="0" applyNumberFormat="1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/>
      <protection/>
    </xf>
    <xf numFmtId="3" fontId="0" fillId="0" borderId="25" xfId="0" applyNumberFormat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12" fillId="0" borderId="30" xfId="0" applyFont="1" applyFill="1" applyBorder="1" applyAlignment="1" applyProtection="1">
      <alignment horizontal="center"/>
      <protection/>
    </xf>
    <xf numFmtId="3" fontId="20" fillId="0" borderId="31" xfId="0" applyNumberFormat="1" applyFont="1" applyBorder="1" applyAlignment="1" applyProtection="1">
      <alignment/>
      <protection/>
    </xf>
    <xf numFmtId="0" fontId="32" fillId="0" borderId="0" xfId="51" applyFont="1" applyBorder="1" applyAlignment="1" applyProtection="1">
      <alignment horizontal="right" vertical="center" wrapText="1"/>
      <protection/>
    </xf>
    <xf numFmtId="0" fontId="16" fillId="0" borderId="17" xfId="51" applyFont="1" applyBorder="1" applyProtection="1">
      <alignment/>
      <protection/>
    </xf>
    <xf numFmtId="0" fontId="44" fillId="0" borderId="0" xfId="54" applyFont="1" applyAlignment="1" applyProtection="1">
      <alignment vertical="center" wrapText="1"/>
      <protection locked="0"/>
    </xf>
    <xf numFmtId="0" fontId="0" fillId="0" borderId="12" xfId="0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Continuous" vertical="center" wrapText="1"/>
      <protection/>
    </xf>
    <xf numFmtId="0" fontId="5" fillId="0" borderId="32" xfId="0" applyFont="1" applyFill="1" applyBorder="1" applyAlignment="1" applyProtection="1">
      <alignment horizontal="centerContinuous"/>
      <protection/>
    </xf>
    <xf numFmtId="0" fontId="6" fillId="0" borderId="33" xfId="0" applyFont="1" applyFill="1" applyBorder="1" applyAlignment="1" applyProtection="1">
      <alignment horizontal="right"/>
      <protection/>
    </xf>
    <xf numFmtId="0" fontId="5" fillId="0" borderId="32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60" fillId="0" borderId="35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73" fontId="15" fillId="0" borderId="21" xfId="55" applyNumberFormat="1" applyFont="1" applyFill="1" applyBorder="1" applyAlignment="1" applyProtection="1">
      <alignment horizontal="center" vertical="center" wrapText="1"/>
      <protection/>
    </xf>
    <xf numFmtId="173" fontId="23" fillId="0" borderId="0" xfId="54" applyNumberFormat="1" applyFont="1" applyAlignment="1" applyProtection="1">
      <alignment vertical="center"/>
      <protection locked="0"/>
    </xf>
    <xf numFmtId="173" fontId="11" fillId="0" borderId="0" xfId="56" applyNumberFormat="1" applyFont="1" applyFill="1" applyBorder="1" applyAlignment="1" applyProtection="1">
      <alignment horizontal="left" vertical="center" wrapText="1"/>
      <protection/>
    </xf>
    <xf numFmtId="173" fontId="11" fillId="0" borderId="21" xfId="56" applyNumberFormat="1" applyFont="1" applyFill="1" applyBorder="1" applyAlignment="1" applyProtection="1">
      <alignment horizontal="left" vertical="center" wrapText="1"/>
      <protection/>
    </xf>
    <xf numFmtId="173" fontId="13" fillId="16" borderId="23" xfId="57" applyNumberFormat="1" applyFont="1" applyFill="1" applyBorder="1" applyAlignment="1" applyProtection="1">
      <alignment vertical="center"/>
      <protection/>
    </xf>
    <xf numFmtId="173" fontId="13" fillId="16" borderId="36" xfId="57" applyNumberFormat="1" applyFont="1" applyFill="1" applyBorder="1" applyAlignment="1" applyProtection="1">
      <alignment vertical="center"/>
      <protection/>
    </xf>
    <xf numFmtId="198" fontId="23" fillId="0" borderId="0" xfId="57" applyNumberFormat="1" applyFont="1" applyAlignment="1" applyProtection="1">
      <alignment vertical="center"/>
      <protection locked="0"/>
    </xf>
    <xf numFmtId="173" fontId="23" fillId="0" borderId="0" xfId="57" applyNumberFormat="1" applyAlignment="1" applyProtection="1">
      <alignment vertical="center"/>
      <protection/>
    </xf>
    <xf numFmtId="173" fontId="13" fillId="16" borderId="0" xfId="57" applyNumberFormat="1" applyFont="1" applyFill="1" applyBorder="1" applyAlignment="1" applyProtection="1">
      <alignment vertical="center"/>
      <protection/>
    </xf>
    <xf numFmtId="173" fontId="13" fillId="16" borderId="21" xfId="57" applyNumberFormat="1" applyFont="1" applyFill="1" applyBorder="1" applyAlignment="1" applyProtection="1">
      <alignment vertical="center"/>
      <protection/>
    </xf>
    <xf numFmtId="173" fontId="23" fillId="16" borderId="0" xfId="57" applyNumberFormat="1" applyFill="1" applyBorder="1" applyAlignment="1" applyProtection="1">
      <alignment vertical="center"/>
      <protection/>
    </xf>
    <xf numFmtId="173" fontId="13" fillId="16" borderId="17" xfId="57" applyNumberFormat="1" applyFont="1" applyFill="1" applyBorder="1" applyAlignment="1" applyProtection="1">
      <alignment vertical="top"/>
      <protection/>
    </xf>
    <xf numFmtId="173" fontId="13" fillId="16" borderId="24" xfId="57" applyNumberFormat="1" applyFont="1" applyFill="1" applyBorder="1" applyAlignment="1" applyProtection="1">
      <alignment vertical="top"/>
      <protection/>
    </xf>
    <xf numFmtId="198" fontId="23" fillId="0" borderId="0" xfId="57" applyNumberFormat="1" applyFont="1" applyAlignment="1" applyProtection="1">
      <alignment vertical="top"/>
      <protection locked="0"/>
    </xf>
    <xf numFmtId="173" fontId="23" fillId="0" borderId="0" xfId="57" applyNumberFormat="1" applyAlignment="1" applyProtection="1">
      <alignment vertical="top"/>
      <protection/>
    </xf>
    <xf numFmtId="173" fontId="28" fillId="0" borderId="0" xfId="57" applyNumberFormat="1" applyFont="1" applyAlignment="1" applyProtection="1">
      <alignment horizontal="right" vertical="center"/>
      <protection/>
    </xf>
    <xf numFmtId="173" fontId="13" fillId="0" borderId="0" xfId="57" applyNumberFormat="1" applyFont="1" applyAlignment="1" applyProtection="1">
      <alignment vertical="center"/>
      <protection/>
    </xf>
    <xf numFmtId="173" fontId="29" fillId="0" borderId="0" xfId="57" applyNumberFormat="1" applyFont="1" applyAlignment="1" applyProtection="1">
      <alignment horizontal="left" vertical="center"/>
      <protection/>
    </xf>
    <xf numFmtId="173" fontId="25" fillId="0" borderId="0" xfId="57" applyNumberFormat="1" applyFont="1" applyAlignment="1" applyProtection="1">
      <alignment vertical="center"/>
      <protection/>
    </xf>
    <xf numFmtId="173" fontId="29" fillId="0" borderId="0" xfId="57" applyNumberFormat="1" applyFont="1" applyAlignment="1" applyProtection="1">
      <alignment vertical="center"/>
      <protection/>
    </xf>
    <xf numFmtId="173" fontId="24" fillId="0" borderId="0" xfId="57" applyNumberFormat="1" applyFont="1" applyAlignment="1" applyProtection="1">
      <alignment vertical="center"/>
      <protection/>
    </xf>
    <xf numFmtId="173" fontId="26" fillId="0" borderId="0" xfId="57" applyNumberFormat="1" applyFont="1" applyFill="1" applyBorder="1" applyAlignment="1" applyProtection="1">
      <alignment vertical="center"/>
      <protection/>
    </xf>
    <xf numFmtId="173" fontId="25" fillId="0" borderId="0" xfId="57" applyNumberFormat="1" applyFont="1" applyFill="1" applyBorder="1" applyAlignment="1" applyProtection="1">
      <alignment vertical="center"/>
      <protection/>
    </xf>
    <xf numFmtId="173" fontId="24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Fill="1" applyBorder="1" applyAlignment="1" applyProtection="1">
      <alignment horizontal="center" vertical="center" wrapText="1"/>
      <protection/>
    </xf>
    <xf numFmtId="173" fontId="28" fillId="0" borderId="0" xfId="57" applyNumberFormat="1" applyFont="1" applyBorder="1" applyAlignment="1" applyProtection="1">
      <alignment horizontal="right" vertical="center"/>
      <protection/>
    </xf>
    <xf numFmtId="173" fontId="26" fillId="25" borderId="10" xfId="57" applyNumberFormat="1" applyFont="1" applyFill="1" applyBorder="1" applyAlignment="1" applyProtection="1">
      <alignment horizontal="left" vertical="center"/>
      <protection/>
    </xf>
    <xf numFmtId="173" fontId="26" fillId="25" borderId="22" xfId="57" applyNumberFormat="1" applyFont="1" applyFill="1" applyBorder="1" applyAlignment="1" applyProtection="1">
      <alignment horizontal="left" vertical="center"/>
      <protection/>
    </xf>
    <xf numFmtId="173" fontId="26" fillId="25" borderId="32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Font="1" applyFill="1" applyBorder="1" applyAlignment="1" applyProtection="1">
      <alignment horizontal="left" vertical="center"/>
      <protection/>
    </xf>
    <xf numFmtId="173" fontId="23" fillId="0" borderId="0" xfId="57" applyNumberFormat="1" applyAlignment="1" applyProtection="1">
      <alignment vertical="center"/>
      <protection locked="0"/>
    </xf>
    <xf numFmtId="173" fontId="28" fillId="0" borderId="30" xfId="57" applyNumberFormat="1" applyFont="1" applyBorder="1" applyAlignment="1" applyProtection="1">
      <alignment horizontal="right" vertical="center"/>
      <protection/>
    </xf>
    <xf numFmtId="173" fontId="11" fillId="0" borderId="23" xfId="57" applyNumberFormat="1" applyFont="1" applyBorder="1" applyAlignment="1" applyProtection="1">
      <alignment vertical="center"/>
      <protection/>
    </xf>
    <xf numFmtId="173" fontId="13" fillId="0" borderId="23" xfId="57" applyNumberFormat="1" applyFont="1" applyBorder="1" applyAlignment="1" applyProtection="1">
      <alignment vertical="center"/>
      <protection/>
    </xf>
    <xf numFmtId="173" fontId="6" fillId="7" borderId="10" xfId="57" applyNumberFormat="1" applyFont="1" applyFill="1" applyBorder="1" applyAlignment="1" applyProtection="1">
      <alignment horizontal="center" vertical="center"/>
      <protection/>
    </xf>
    <xf numFmtId="0" fontId="6" fillId="7" borderId="22" xfId="53" applyFont="1" applyFill="1" applyBorder="1" applyAlignment="1" applyProtection="1">
      <alignment horizontal="center" vertical="center"/>
      <protection/>
    </xf>
    <xf numFmtId="0" fontId="6" fillId="7" borderId="32" xfId="53" applyFont="1" applyFill="1" applyBorder="1" applyAlignment="1" applyProtection="1">
      <alignment horizontal="center" vertical="center"/>
      <protection/>
    </xf>
    <xf numFmtId="173" fontId="28" fillId="0" borderId="13" xfId="57" applyNumberFormat="1" applyFont="1" applyBorder="1" applyAlignment="1" applyProtection="1">
      <alignment horizontal="right"/>
      <protection/>
    </xf>
    <xf numFmtId="173" fontId="11" fillId="26" borderId="14" xfId="57" applyNumberFormat="1" applyFont="1" applyFill="1" applyBorder="1" applyAlignment="1" applyProtection="1">
      <alignment vertical="center"/>
      <protection locked="0"/>
    </xf>
    <xf numFmtId="173" fontId="23" fillId="0" borderId="0" xfId="57" applyNumberFormat="1" applyAlignment="1" applyProtection="1">
      <alignment/>
      <protection locked="0"/>
    </xf>
    <xf numFmtId="173" fontId="23" fillId="0" borderId="0" xfId="57" applyNumberFormat="1" applyAlignment="1" applyProtection="1">
      <alignment/>
      <protection/>
    </xf>
    <xf numFmtId="173" fontId="11" fillId="0" borderId="14" xfId="57" applyNumberFormat="1" applyFont="1" applyFill="1" applyBorder="1" applyAlignment="1" applyProtection="1">
      <alignment vertical="center"/>
      <protection locked="0"/>
    </xf>
    <xf numFmtId="173" fontId="11" fillId="0" borderId="0" xfId="57" applyNumberFormat="1" applyFont="1" applyFill="1" applyBorder="1" applyAlignment="1" applyProtection="1">
      <alignment horizontal="left" vertical="top"/>
      <protection/>
    </xf>
    <xf numFmtId="173" fontId="11" fillId="0" borderId="0" xfId="57" applyNumberFormat="1" applyFont="1" applyFill="1" applyBorder="1" applyAlignment="1" applyProtection="1">
      <alignment horizontal="left"/>
      <protection/>
    </xf>
    <xf numFmtId="173" fontId="11" fillId="0" borderId="0" xfId="57" applyNumberFormat="1" applyFont="1" applyFill="1" applyBorder="1" applyAlignment="1" applyProtection="1">
      <alignment horizontal="left" vertical="center"/>
      <protection/>
    </xf>
    <xf numFmtId="173" fontId="13" fillId="0" borderId="0" xfId="57" applyNumberFormat="1" applyFont="1" applyFill="1" applyBorder="1" applyAlignment="1" applyProtection="1">
      <alignment vertical="center"/>
      <protection/>
    </xf>
    <xf numFmtId="173" fontId="6" fillId="27" borderId="14" xfId="57" applyNumberFormat="1" applyFont="1" applyFill="1" applyBorder="1" applyAlignment="1" applyProtection="1">
      <alignment horizontal="center" vertical="center"/>
      <protection/>
    </xf>
    <xf numFmtId="173" fontId="28" fillId="0" borderId="13" xfId="57" applyNumberFormat="1" applyFont="1" applyBorder="1" applyAlignment="1" applyProtection="1">
      <alignment horizontal="right" vertical="center"/>
      <protection/>
    </xf>
    <xf numFmtId="1" fontId="11" fillId="22" borderId="14" xfId="57" applyNumberFormat="1" applyFont="1" applyFill="1" applyBorder="1" applyAlignment="1" applyProtection="1">
      <alignment vertical="center"/>
      <protection locked="0"/>
    </xf>
    <xf numFmtId="173" fontId="13" fillId="0" borderId="0" xfId="57" applyNumberFormat="1" applyFont="1" applyFill="1" applyBorder="1" applyAlignment="1" applyProtection="1">
      <alignment/>
      <protection/>
    </xf>
    <xf numFmtId="173" fontId="13" fillId="0" borderId="21" xfId="57" applyNumberFormat="1" applyFont="1" applyFill="1" applyBorder="1" applyAlignment="1" applyProtection="1">
      <alignment/>
      <protection/>
    </xf>
    <xf numFmtId="1" fontId="11" fillId="26" borderId="14" xfId="57" applyNumberFormat="1" applyFont="1" applyFill="1" applyBorder="1" applyAlignment="1" applyProtection="1">
      <alignment vertical="center"/>
      <protection/>
    </xf>
    <xf numFmtId="2" fontId="11" fillId="22" borderId="14" xfId="57" applyNumberFormat="1" applyFont="1" applyFill="1" applyBorder="1" applyAlignment="1" applyProtection="1">
      <alignment vertical="center"/>
      <protection locked="0"/>
    </xf>
    <xf numFmtId="173" fontId="23" fillId="0" borderId="0" xfId="57" applyNumberFormat="1" applyBorder="1" applyAlignment="1" applyProtection="1">
      <alignment/>
      <protection/>
    </xf>
    <xf numFmtId="2" fontId="13" fillId="26" borderId="36" xfId="57" applyNumberFormat="1" applyFont="1" applyFill="1" applyBorder="1" applyAlignment="1" applyProtection="1">
      <alignment/>
      <protection/>
    </xf>
    <xf numFmtId="173" fontId="11" fillId="0" borderId="0" xfId="57" applyNumberFormat="1" applyFont="1" applyFill="1" applyBorder="1" applyAlignment="1" applyProtection="1">
      <alignment horizontal="left" wrapText="1"/>
      <protection/>
    </xf>
    <xf numFmtId="2" fontId="13" fillId="26" borderId="21" xfId="57" applyNumberFormat="1" applyFont="1" applyFill="1" applyBorder="1" applyAlignment="1" applyProtection="1">
      <alignment/>
      <protection/>
    </xf>
    <xf numFmtId="173" fontId="28" fillId="0" borderId="37" xfId="57" applyNumberFormat="1" applyFont="1" applyBorder="1" applyAlignment="1" applyProtection="1">
      <alignment horizontal="right" vertical="center"/>
      <protection/>
    </xf>
    <xf numFmtId="173" fontId="11" fillId="0" borderId="17" xfId="57" applyNumberFormat="1" applyFont="1" applyFill="1" applyBorder="1" applyAlignment="1" applyProtection="1">
      <alignment horizontal="left"/>
      <protection/>
    </xf>
    <xf numFmtId="1" fontId="62" fillId="16" borderId="14" xfId="57" applyNumberFormat="1" applyFont="1" applyFill="1" applyBorder="1" applyAlignment="1" applyProtection="1">
      <alignment vertical="center"/>
      <protection/>
    </xf>
    <xf numFmtId="173" fontId="28" fillId="0" borderId="0" xfId="57" applyNumberFormat="1" applyFont="1" applyBorder="1" applyAlignment="1" applyProtection="1">
      <alignment horizontal="right"/>
      <protection/>
    </xf>
    <xf numFmtId="2" fontId="13" fillId="26" borderId="0" xfId="57" applyNumberFormat="1" applyFont="1" applyFill="1" applyBorder="1" applyAlignment="1" applyProtection="1">
      <alignment/>
      <protection/>
    </xf>
    <xf numFmtId="1" fontId="11" fillId="16" borderId="14" xfId="57" applyNumberFormat="1" applyFont="1" applyFill="1" applyBorder="1" applyAlignment="1" applyProtection="1">
      <alignment vertical="center"/>
      <protection/>
    </xf>
    <xf numFmtId="173" fontId="13" fillId="0" borderId="0" xfId="57" applyNumberFormat="1" applyFont="1" applyBorder="1" applyAlignment="1" applyProtection="1">
      <alignment horizontal="left" vertical="center"/>
      <protection/>
    </xf>
    <xf numFmtId="173" fontId="13" fillId="0" borderId="0" xfId="57" applyNumberFormat="1" applyFont="1" applyBorder="1" applyAlignment="1" applyProtection="1">
      <alignment vertical="center"/>
      <protection/>
    </xf>
    <xf numFmtId="173" fontId="7" fillId="7" borderId="14" xfId="57" applyNumberFormat="1" applyFont="1" applyFill="1" applyBorder="1" applyAlignment="1" applyProtection="1">
      <alignment horizontal="center" vertical="center"/>
      <protection/>
    </xf>
    <xf numFmtId="173" fontId="7" fillId="23" borderId="14" xfId="57" applyNumberFormat="1" applyFont="1" applyFill="1" applyBorder="1" applyAlignment="1" applyProtection="1">
      <alignment horizontal="center" vertical="center"/>
      <protection/>
    </xf>
    <xf numFmtId="173" fontId="13" fillId="22" borderId="14" xfId="57" applyNumberFormat="1" applyFont="1" applyFill="1" applyBorder="1" applyAlignment="1" applyProtection="1">
      <alignment/>
      <protection/>
    </xf>
    <xf numFmtId="173" fontId="13" fillId="0" borderId="0" xfId="57" applyNumberFormat="1" applyFont="1" applyBorder="1" applyAlignment="1" applyProtection="1">
      <alignment horizontal="left"/>
      <protection/>
    </xf>
    <xf numFmtId="173" fontId="13" fillId="0" borderId="0" xfId="57" applyNumberFormat="1" applyFont="1" applyBorder="1" applyAlignment="1" applyProtection="1">
      <alignment/>
      <protection/>
    </xf>
    <xf numFmtId="173" fontId="13" fillId="0" borderId="21" xfId="57" applyNumberFormat="1" applyFont="1" applyBorder="1" applyAlignment="1" applyProtection="1">
      <alignment/>
      <protection/>
    </xf>
    <xf numFmtId="173" fontId="13" fillId="26" borderId="0" xfId="57" applyNumberFormat="1" applyFont="1" applyFill="1" applyBorder="1" applyAlignment="1" applyProtection="1">
      <alignment/>
      <protection/>
    </xf>
    <xf numFmtId="173" fontId="13" fillId="26" borderId="21" xfId="57" applyNumberFormat="1" applyFont="1" applyFill="1" applyBorder="1" applyAlignment="1" applyProtection="1">
      <alignment/>
      <protection/>
    </xf>
    <xf numFmtId="173" fontId="11" fillId="16" borderId="14" xfId="57" applyNumberFormat="1" applyFont="1" applyFill="1" applyBorder="1" applyAlignment="1" applyProtection="1">
      <alignment vertical="center"/>
      <protection/>
    </xf>
    <xf numFmtId="173" fontId="23" fillId="0" borderId="0" xfId="57" applyNumberFormat="1" applyBorder="1" applyAlignment="1" applyProtection="1">
      <alignment vertical="center"/>
      <protection/>
    </xf>
    <xf numFmtId="173" fontId="11" fillId="0" borderId="0" xfId="57" applyNumberFormat="1" applyFont="1" applyBorder="1" applyAlignment="1" applyProtection="1">
      <alignment vertical="center"/>
      <protection/>
    </xf>
    <xf numFmtId="173" fontId="13" fillId="0" borderId="21" xfId="57" applyNumberFormat="1" applyFont="1" applyBorder="1" applyAlignment="1" applyProtection="1">
      <alignment vertical="center"/>
      <protection/>
    </xf>
    <xf numFmtId="173" fontId="23" fillId="0" borderId="17" xfId="57" applyNumberFormat="1" applyBorder="1" applyAlignment="1" applyProtection="1">
      <alignment vertical="center"/>
      <protection/>
    </xf>
    <xf numFmtId="173" fontId="13" fillId="0" borderId="17" xfId="57" applyNumberFormat="1" applyFont="1" applyBorder="1" applyAlignment="1" applyProtection="1">
      <alignment horizontal="left" vertical="center"/>
      <protection/>
    </xf>
    <xf numFmtId="173" fontId="13" fillId="0" borderId="17" xfId="57" applyNumberFormat="1" applyFont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vertical="center"/>
      <protection/>
    </xf>
    <xf numFmtId="173" fontId="13" fillId="0" borderId="0" xfId="57" applyNumberFormat="1" applyFont="1" applyAlignment="1" applyProtection="1">
      <alignment horizontal="left" vertical="center"/>
      <protection/>
    </xf>
    <xf numFmtId="173" fontId="13" fillId="0" borderId="23" xfId="57" applyNumberFormat="1" applyFont="1" applyBorder="1" applyAlignment="1" applyProtection="1">
      <alignment horizontal="left" vertical="center"/>
      <protection/>
    </xf>
    <xf numFmtId="0" fontId="13" fillId="0" borderId="0" xfId="58" applyAlignment="1" applyProtection="1">
      <alignment/>
      <protection/>
    </xf>
    <xf numFmtId="173" fontId="11" fillId="22" borderId="14" xfId="57" applyNumberFormat="1" applyFont="1" applyFill="1" applyBorder="1" applyAlignment="1" applyProtection="1">
      <alignment/>
      <protection/>
    </xf>
    <xf numFmtId="173" fontId="13" fillId="0" borderId="21" xfId="57" applyNumberFormat="1" applyFont="1" applyFill="1" applyBorder="1" applyAlignment="1" applyProtection="1">
      <alignment vertical="center"/>
      <protection/>
    </xf>
    <xf numFmtId="173" fontId="23" fillId="0" borderId="0" xfId="57" applyNumberFormat="1" applyBorder="1" applyAlignment="1" applyProtection="1">
      <alignment vertical="center"/>
      <protection locked="0"/>
    </xf>
    <xf numFmtId="173" fontId="23" fillId="0" borderId="0" xfId="57" applyNumberFormat="1" applyBorder="1" applyAlignment="1" applyProtection="1">
      <alignment/>
      <protection locked="0"/>
    </xf>
    <xf numFmtId="173" fontId="15" fillId="0" borderId="0" xfId="57" applyNumberFormat="1" applyFont="1" applyBorder="1" applyAlignment="1" applyProtection="1">
      <alignment horizontal="right" vertical="center" wrapText="1"/>
      <protection/>
    </xf>
    <xf numFmtId="173" fontId="15" fillId="0" borderId="0" xfId="57" applyNumberFormat="1" applyFont="1" applyBorder="1" applyAlignment="1" applyProtection="1">
      <alignment vertical="center" wrapText="1"/>
      <protection/>
    </xf>
    <xf numFmtId="173" fontId="11" fillId="0" borderId="21" xfId="57" applyNumberFormat="1" applyFont="1" applyFill="1" applyBorder="1" applyAlignment="1" applyProtection="1">
      <alignment horizontal="left" wrapText="1"/>
      <protection/>
    </xf>
    <xf numFmtId="2" fontId="13" fillId="26" borderId="24" xfId="57" applyNumberFormat="1" applyFont="1" applyFill="1" applyBorder="1" applyAlignment="1" applyProtection="1">
      <alignment/>
      <protection/>
    </xf>
    <xf numFmtId="173" fontId="28" fillId="0" borderId="37" xfId="57" applyNumberFormat="1" applyFont="1" applyBorder="1" applyAlignment="1" applyProtection="1">
      <alignment horizontal="right"/>
      <protection/>
    </xf>
    <xf numFmtId="173" fontId="11" fillId="0" borderId="17" xfId="57" applyNumberFormat="1" applyFont="1" applyFill="1" applyBorder="1" applyAlignment="1" applyProtection="1">
      <alignment horizontal="left" wrapText="1"/>
      <protection/>
    </xf>
    <xf numFmtId="2" fontId="13" fillId="0" borderId="24" xfId="57" applyNumberFormat="1" applyFont="1" applyFill="1" applyBorder="1" applyAlignment="1" applyProtection="1">
      <alignment/>
      <protection/>
    </xf>
    <xf numFmtId="173" fontId="28" fillId="0" borderId="13" xfId="57" applyNumberFormat="1" applyFont="1" applyBorder="1" applyAlignment="1" applyProtection="1">
      <alignment horizontal="right"/>
      <protection locked="0"/>
    </xf>
    <xf numFmtId="173" fontId="28" fillId="0" borderId="0" xfId="57" applyNumberFormat="1" applyFont="1" applyBorder="1" applyAlignment="1" applyProtection="1">
      <alignment horizontal="right"/>
      <protection locked="0"/>
    </xf>
    <xf numFmtId="173" fontId="23" fillId="0" borderId="0" xfId="56" applyNumberFormat="1" applyAlignment="1" applyProtection="1">
      <alignment vertical="center"/>
      <protection locked="0"/>
    </xf>
    <xf numFmtId="173" fontId="23" fillId="0" borderId="0" xfId="56" applyNumberFormat="1" applyAlignment="1" applyProtection="1">
      <alignment vertical="center"/>
      <protection/>
    </xf>
    <xf numFmtId="173" fontId="11" fillId="0" borderId="0" xfId="57" applyNumberFormat="1" applyFont="1" applyBorder="1" applyAlignment="1" applyProtection="1">
      <alignment horizontal="left" vertical="top"/>
      <protection/>
    </xf>
    <xf numFmtId="173" fontId="11" fillId="16" borderId="14" xfId="57" applyNumberFormat="1" applyFont="1" applyFill="1" applyBorder="1" applyAlignment="1" applyProtection="1">
      <alignment/>
      <protection/>
    </xf>
    <xf numFmtId="173" fontId="23" fillId="0" borderId="13" xfId="56" applyNumberFormat="1" applyBorder="1" applyAlignment="1" applyProtection="1">
      <alignment vertical="center"/>
      <protection/>
    </xf>
    <xf numFmtId="173" fontId="11" fillId="0" borderId="0" xfId="56" applyNumberFormat="1" applyFont="1" applyFill="1" applyBorder="1" applyAlignment="1" applyProtection="1">
      <alignment horizontal="left"/>
      <protection/>
    </xf>
    <xf numFmtId="173" fontId="23" fillId="0" borderId="0" xfId="56" applyNumberFormat="1" applyBorder="1" applyAlignment="1" applyProtection="1">
      <alignment vertical="center"/>
      <protection/>
    </xf>
    <xf numFmtId="173" fontId="13" fillId="0" borderId="0" xfId="56" applyNumberFormat="1" applyFont="1" applyFill="1" applyBorder="1" applyAlignment="1" applyProtection="1">
      <alignment vertical="center"/>
      <protection/>
    </xf>
    <xf numFmtId="173" fontId="28" fillId="0" borderId="13" xfId="56" applyNumberFormat="1" applyFont="1" applyFill="1" applyBorder="1" applyAlignment="1" applyProtection="1">
      <alignment vertical="center"/>
      <protection/>
    </xf>
    <xf numFmtId="173" fontId="11" fillId="0" borderId="0" xfId="56" applyNumberFormat="1" applyFont="1" applyFill="1" applyBorder="1" applyAlignment="1" applyProtection="1">
      <alignment vertical="center" wrapText="1"/>
      <protection/>
    </xf>
    <xf numFmtId="2" fontId="11" fillId="22" borderId="14" xfId="56" applyNumberFormat="1" applyFont="1" applyFill="1" applyBorder="1" applyAlignment="1" applyProtection="1">
      <alignment vertical="center"/>
      <protection locked="0"/>
    </xf>
    <xf numFmtId="173" fontId="11" fillId="0" borderId="0" xfId="56" applyNumberFormat="1" applyFont="1" applyFill="1" applyBorder="1" applyAlignment="1" applyProtection="1">
      <alignment horizontal="left" vertical="center"/>
      <protection/>
    </xf>
    <xf numFmtId="173" fontId="11" fillId="0" borderId="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Alignment="1" applyProtection="1">
      <alignment horizontal="left"/>
      <protection locked="0"/>
    </xf>
    <xf numFmtId="173" fontId="16" fillId="0" borderId="0" xfId="56" applyNumberFormat="1" applyFont="1" applyAlignment="1" applyProtection="1">
      <alignment horizontal="left"/>
      <protection/>
    </xf>
    <xf numFmtId="173" fontId="13" fillId="0" borderId="0" xfId="56" applyNumberFormat="1" applyFont="1" applyFill="1" applyBorder="1" applyAlignment="1" applyProtection="1">
      <alignment horizontal="left" vertical="center"/>
      <protection/>
    </xf>
    <xf numFmtId="2" fontId="11" fillId="0" borderId="14" xfId="63" applyNumberFormat="1" applyFont="1" applyFill="1" applyBorder="1" applyAlignment="1" applyProtection="1">
      <alignment horizontal="center" vertical="center" wrapText="1"/>
      <protection/>
    </xf>
    <xf numFmtId="173" fontId="16" fillId="0" borderId="13" xfId="56" applyNumberFormat="1" applyFont="1" applyFill="1" applyBorder="1" applyAlignment="1" applyProtection="1">
      <alignment horizontal="left"/>
      <protection/>
    </xf>
    <xf numFmtId="173" fontId="13" fillId="0" borderId="21" xfId="56" applyNumberFormat="1" applyFont="1" applyBorder="1" applyAlignment="1" applyProtection="1">
      <alignment vertical="center"/>
      <protection/>
    </xf>
    <xf numFmtId="173" fontId="28" fillId="0" borderId="13" xfId="56" applyNumberFormat="1" applyFont="1" applyFill="1" applyBorder="1" applyAlignment="1" applyProtection="1">
      <alignment horizontal="right" vertical="center"/>
      <protection/>
    </xf>
    <xf numFmtId="1" fontId="11" fillId="22" borderId="14" xfId="56" applyNumberFormat="1" applyFont="1" applyFill="1" applyBorder="1" applyAlignment="1" applyProtection="1">
      <alignment vertical="center"/>
      <protection locked="0"/>
    </xf>
    <xf numFmtId="173" fontId="23" fillId="0" borderId="21" xfId="56" applyNumberFormat="1" applyBorder="1" applyAlignment="1" applyProtection="1">
      <alignment vertical="center"/>
      <protection/>
    </xf>
    <xf numFmtId="173" fontId="28" fillId="0" borderId="13" xfId="56" applyNumberFormat="1" applyFont="1" applyBorder="1" applyAlignment="1" applyProtection="1">
      <alignment horizontal="right" vertical="center"/>
      <protection/>
    </xf>
    <xf numFmtId="173" fontId="11" fillId="0" borderId="0" xfId="56" applyNumberFormat="1" applyFont="1" applyFill="1" applyBorder="1" applyAlignment="1" applyProtection="1">
      <alignment horizontal="right" vertical="center"/>
      <protection/>
    </xf>
    <xf numFmtId="173" fontId="11" fillId="0" borderId="0" xfId="56" applyNumberFormat="1" applyFont="1" applyFill="1" applyBorder="1" applyAlignment="1" applyProtection="1">
      <alignment horizontal="right" vertical="center" wrapText="1"/>
      <protection/>
    </xf>
    <xf numFmtId="9" fontId="11" fillId="0" borderId="0" xfId="63" applyFont="1" applyFill="1" applyBorder="1" applyAlignment="1" applyProtection="1">
      <alignment horizontal="center" vertical="center" wrapText="1"/>
      <protection/>
    </xf>
    <xf numFmtId="173" fontId="23" fillId="0" borderId="0" xfId="56" applyNumberFormat="1" applyFill="1" applyBorder="1" applyAlignment="1" applyProtection="1">
      <alignment vertical="center"/>
      <protection/>
    </xf>
    <xf numFmtId="173" fontId="11" fillId="26" borderId="21" xfId="56" applyNumberFormat="1" applyFont="1" applyFill="1" applyBorder="1" applyAlignment="1" applyProtection="1">
      <alignment vertical="center"/>
      <protection/>
    </xf>
    <xf numFmtId="173" fontId="23" fillId="0" borderId="0" xfId="56" applyNumberFormat="1" applyFont="1" applyBorder="1" applyAlignment="1" applyProtection="1">
      <alignment vertical="center"/>
      <protection/>
    </xf>
    <xf numFmtId="173" fontId="11" fillId="26" borderId="36" xfId="56" applyNumberFormat="1" applyFont="1" applyFill="1" applyBorder="1" applyAlignment="1" applyProtection="1">
      <alignment vertical="center"/>
      <protection/>
    </xf>
    <xf numFmtId="173" fontId="11" fillId="26" borderId="24" xfId="56" applyNumberFormat="1" applyFont="1" applyFill="1" applyBorder="1" applyAlignment="1" applyProtection="1">
      <alignment vertical="center"/>
      <protection/>
    </xf>
    <xf numFmtId="1" fontId="11" fillId="16" borderId="14" xfId="56" applyNumberFormat="1" applyFont="1" applyFill="1" applyBorder="1" applyAlignment="1" applyProtection="1">
      <alignment vertical="center"/>
      <protection/>
    </xf>
    <xf numFmtId="2" fontId="11" fillId="16" borderId="14" xfId="56" applyNumberFormat="1" applyFont="1" applyFill="1" applyBorder="1" applyAlignment="1" applyProtection="1">
      <alignment vertical="center"/>
      <protection/>
    </xf>
    <xf numFmtId="173" fontId="11" fillId="0" borderId="13" xfId="56" applyNumberFormat="1" applyFont="1" applyFill="1" applyBorder="1" applyAlignment="1" applyProtection="1">
      <alignment horizontal="left"/>
      <protection/>
    </xf>
    <xf numFmtId="1" fontId="11" fillId="26" borderId="14" xfId="56" applyNumberFormat="1" applyFont="1" applyFill="1" applyBorder="1" applyAlignment="1" applyProtection="1">
      <alignment vertical="center"/>
      <protection/>
    </xf>
    <xf numFmtId="173" fontId="28" fillId="0" borderId="37" xfId="56" applyNumberFormat="1" applyFont="1" applyFill="1" applyBorder="1" applyAlignment="1" applyProtection="1">
      <alignment vertical="center"/>
      <protection/>
    </xf>
    <xf numFmtId="173" fontId="23" fillId="0" borderId="17" xfId="56" applyNumberFormat="1" applyBorder="1" applyAlignment="1" applyProtection="1">
      <alignment vertical="center"/>
      <protection/>
    </xf>
    <xf numFmtId="173" fontId="11" fillId="0" borderId="17" xfId="56" applyNumberFormat="1" applyFont="1" applyFill="1" applyBorder="1" applyAlignment="1" applyProtection="1">
      <alignment horizontal="left" vertical="center"/>
      <protection/>
    </xf>
    <xf numFmtId="173" fontId="13" fillId="0" borderId="17" xfId="56" applyNumberFormat="1" applyFont="1" applyFill="1" applyBorder="1" applyAlignment="1" applyProtection="1">
      <alignment vertical="center"/>
      <protection/>
    </xf>
    <xf numFmtId="173" fontId="28" fillId="0" borderId="0" xfId="56" applyNumberFormat="1" applyFont="1" applyFill="1" applyAlignment="1" applyProtection="1">
      <alignment vertical="center"/>
      <protection/>
    </xf>
    <xf numFmtId="173" fontId="11" fillId="0" borderId="0" xfId="56" applyNumberFormat="1" applyFont="1" applyFill="1" applyAlignment="1" applyProtection="1">
      <alignment vertical="center" wrapText="1"/>
      <protection/>
    </xf>
    <xf numFmtId="173" fontId="16" fillId="0" borderId="23" xfId="56" applyNumberFormat="1" applyFont="1" applyFill="1" applyBorder="1" applyAlignment="1" applyProtection="1">
      <alignment horizontal="left"/>
      <protection/>
    </xf>
    <xf numFmtId="173" fontId="13" fillId="0" borderId="0" xfId="56" applyNumberFormat="1" applyFont="1" applyFill="1" applyBorder="1" applyAlignment="1" applyProtection="1">
      <alignment horizontal="right" vertical="center"/>
      <protection/>
    </xf>
    <xf numFmtId="173" fontId="15" fillId="0" borderId="21" xfId="56" applyNumberFormat="1" applyFont="1" applyFill="1" applyBorder="1" applyAlignment="1" applyProtection="1">
      <alignment horizontal="right" vertical="center" wrapText="1"/>
      <protection/>
    </xf>
    <xf numFmtId="173" fontId="58" fillId="0" borderId="0" xfId="56" applyNumberFormat="1" applyFont="1" applyAlignment="1" applyProtection="1">
      <alignment vertical="center" wrapText="1"/>
      <protection/>
    </xf>
    <xf numFmtId="173" fontId="13" fillId="0" borderId="21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Fill="1" applyBorder="1" applyAlignment="1" applyProtection="1">
      <alignment vertical="center" wrapText="1"/>
      <protection/>
    </xf>
    <xf numFmtId="173" fontId="16" fillId="0" borderId="21" xfId="56" applyNumberFormat="1" applyFont="1" applyFill="1" applyBorder="1" applyAlignment="1" applyProtection="1">
      <alignment horizontal="left" vertical="center" wrapText="1"/>
      <protection/>
    </xf>
    <xf numFmtId="173" fontId="16" fillId="0" borderId="0" xfId="56" applyNumberFormat="1" applyFont="1" applyFill="1" applyBorder="1" applyAlignment="1" applyProtection="1">
      <alignment vertical="center"/>
      <protection locked="0"/>
    </xf>
    <xf numFmtId="173" fontId="16" fillId="0" borderId="0" xfId="56" applyNumberFormat="1" applyFont="1" applyFill="1" applyBorder="1" applyAlignment="1" applyProtection="1">
      <alignment vertical="center"/>
      <protection/>
    </xf>
    <xf numFmtId="0" fontId="13" fillId="0" borderId="0" xfId="58" applyAlignment="1" applyProtection="1">
      <alignment/>
      <protection locked="0"/>
    </xf>
    <xf numFmtId="2" fontId="13" fillId="26" borderId="21" xfId="56" applyNumberFormat="1" applyFont="1" applyFill="1" applyBorder="1" applyAlignment="1" applyProtection="1">
      <alignment vertical="center"/>
      <protection/>
    </xf>
    <xf numFmtId="173" fontId="28" fillId="0" borderId="37" xfId="56" applyNumberFormat="1" applyFont="1" applyFill="1" applyBorder="1" applyAlignment="1" applyProtection="1">
      <alignment horizontal="right" vertical="center"/>
      <protection/>
    </xf>
    <xf numFmtId="173" fontId="11" fillId="0" borderId="17" xfId="56" applyNumberFormat="1" applyFont="1" applyFill="1" applyBorder="1" applyAlignment="1" applyProtection="1">
      <alignment vertical="center"/>
      <protection/>
    </xf>
    <xf numFmtId="173" fontId="11" fillId="0" borderId="17" xfId="56" applyNumberFormat="1" applyFont="1" applyFill="1" applyBorder="1" applyAlignment="1" applyProtection="1">
      <alignment vertical="center" wrapText="1"/>
      <protection/>
    </xf>
    <xf numFmtId="173" fontId="11" fillId="0" borderId="24" xfId="56" applyNumberFormat="1" applyFont="1" applyFill="1" applyBorder="1" applyAlignment="1" applyProtection="1">
      <alignment horizontal="left" vertical="center" wrapText="1"/>
      <protection/>
    </xf>
    <xf numFmtId="173" fontId="28" fillId="0" borderId="0" xfId="56" applyNumberFormat="1" applyFont="1" applyFill="1" applyBorder="1" applyAlignment="1" applyProtection="1">
      <alignment horizontal="right" vertical="center"/>
      <protection/>
    </xf>
    <xf numFmtId="2" fontId="13" fillId="0" borderId="0" xfId="56" applyNumberFormat="1" applyFont="1" applyFill="1" applyBorder="1" applyAlignment="1" applyProtection="1">
      <alignment vertical="center"/>
      <protection/>
    </xf>
    <xf numFmtId="173" fontId="28" fillId="0" borderId="0" xfId="57" applyNumberFormat="1" applyFont="1" applyAlignment="1" applyProtection="1">
      <alignment horizontal="right"/>
      <protection/>
    </xf>
    <xf numFmtId="173" fontId="16" fillId="0" borderId="0" xfId="57" applyNumberFormat="1" applyFont="1" applyFill="1" applyAlignment="1" applyProtection="1">
      <alignment horizontal="left"/>
      <protection/>
    </xf>
    <xf numFmtId="173" fontId="11" fillId="0" borderId="0" xfId="57" applyNumberFormat="1" applyFont="1" applyFill="1" applyAlignment="1" applyProtection="1">
      <alignment horizontal="left"/>
      <protection/>
    </xf>
    <xf numFmtId="173" fontId="28" fillId="0" borderId="30" xfId="57" applyNumberFormat="1" applyFont="1" applyBorder="1" applyAlignment="1" applyProtection="1">
      <alignment horizontal="right"/>
      <protection/>
    </xf>
    <xf numFmtId="173" fontId="11" fillId="0" borderId="23" xfId="57" applyNumberFormat="1" applyFont="1" applyFill="1" applyBorder="1" applyAlignment="1" applyProtection="1">
      <alignment horizontal="left"/>
      <protection/>
    </xf>
    <xf numFmtId="173" fontId="23" fillId="0" borderId="0" xfId="57" applyNumberFormat="1" applyAlignment="1" applyProtection="1">
      <alignment vertical="center"/>
      <protection hidden="1"/>
    </xf>
    <xf numFmtId="173" fontId="13" fillId="22" borderId="38" xfId="57" applyNumberFormat="1" applyFont="1" applyFill="1" applyBorder="1" applyAlignment="1" applyProtection="1">
      <alignment vertical="center"/>
      <protection/>
    </xf>
    <xf numFmtId="173" fontId="13" fillId="22" borderId="14" xfId="57" applyNumberFormat="1" applyFont="1" applyFill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horizontal="center" vertical="center"/>
      <protection locked="0"/>
    </xf>
    <xf numFmtId="173" fontId="16" fillId="0" borderId="0" xfId="57" applyNumberFormat="1" applyFont="1" applyAlignment="1" applyProtection="1">
      <alignment horizontal="center" vertical="center"/>
      <protection/>
    </xf>
    <xf numFmtId="173" fontId="11" fillId="0" borderId="0" xfId="57" applyNumberFormat="1" applyFont="1" applyBorder="1" applyAlignment="1" applyProtection="1">
      <alignment horizontal="left" vertical="center"/>
      <protection/>
    </xf>
    <xf numFmtId="173" fontId="16" fillId="0" borderId="0" xfId="57" applyNumberFormat="1" applyFont="1" applyAlignment="1" applyProtection="1">
      <alignment vertical="center"/>
      <protection locked="0"/>
    </xf>
    <xf numFmtId="173" fontId="13" fillId="0" borderId="24" xfId="57" applyNumberFormat="1" applyFont="1" applyBorder="1" applyAlignment="1" applyProtection="1">
      <alignment vertical="center"/>
      <protection/>
    </xf>
    <xf numFmtId="173" fontId="23" fillId="0" borderId="0" xfId="57" applyNumberFormat="1" applyFont="1" applyAlignment="1" applyProtection="1">
      <alignment vertical="center"/>
      <protection locked="0"/>
    </xf>
    <xf numFmtId="173" fontId="23" fillId="0" borderId="0" xfId="57" applyNumberFormat="1" applyFont="1" applyAlignment="1" applyProtection="1">
      <alignment vertical="center"/>
      <protection hidden="1" locked="0"/>
    </xf>
    <xf numFmtId="173" fontId="23" fillId="0" borderId="0" xfId="57" applyNumberFormat="1" applyFont="1" applyAlignment="1" applyProtection="1">
      <alignment vertical="center"/>
      <protection/>
    </xf>
    <xf numFmtId="173" fontId="13" fillId="16" borderId="22" xfId="57" applyNumberFormat="1" applyFont="1" applyFill="1" applyBorder="1" applyAlignment="1" applyProtection="1">
      <alignment vertical="center"/>
      <protection/>
    </xf>
    <xf numFmtId="0" fontId="13" fillId="16" borderId="22" xfId="58" applyFont="1" applyFill="1" applyBorder="1" applyAlignment="1" applyProtection="1">
      <alignment vertical="center" wrapText="1"/>
      <protection/>
    </xf>
    <xf numFmtId="0" fontId="13" fillId="16" borderId="32" xfId="58" applyFont="1" applyFill="1" applyBorder="1" applyAlignment="1" applyProtection="1">
      <alignment vertical="center" wrapText="1"/>
      <protection/>
    </xf>
    <xf numFmtId="173" fontId="23" fillId="16" borderId="30" xfId="57" applyNumberFormat="1" applyFont="1" applyFill="1" applyBorder="1" applyAlignment="1" applyProtection="1">
      <alignment horizontal="right" vertical="center"/>
      <protection/>
    </xf>
    <xf numFmtId="173" fontId="23" fillId="0" borderId="0" xfId="57" applyNumberFormat="1" applyFont="1" applyAlignment="1" applyProtection="1">
      <alignment horizontal="center" vertical="center"/>
      <protection hidden="1" locked="0"/>
    </xf>
    <xf numFmtId="173" fontId="23" fillId="16" borderId="13" xfId="57" applyNumberFormat="1" applyFont="1" applyFill="1" applyBorder="1" applyAlignment="1" applyProtection="1">
      <alignment horizontal="right" vertical="center"/>
      <protection/>
    </xf>
    <xf numFmtId="173" fontId="23" fillId="16" borderId="37" xfId="57" applyNumberFormat="1" applyFont="1" applyFill="1" applyBorder="1" applyAlignment="1" applyProtection="1">
      <alignment horizontal="right" vertical="top"/>
      <protection/>
    </xf>
    <xf numFmtId="173" fontId="23" fillId="0" borderId="0" xfId="57" applyNumberFormat="1" applyFont="1" applyAlignment="1" applyProtection="1">
      <alignment horizontal="center" vertical="top"/>
      <protection hidden="1" locked="0"/>
    </xf>
    <xf numFmtId="173" fontId="23" fillId="0" borderId="0" xfId="57" applyNumberFormat="1" applyFont="1" applyAlignment="1" applyProtection="1">
      <alignment horizontal="right" vertical="center"/>
      <protection/>
    </xf>
    <xf numFmtId="173" fontId="24" fillId="0" borderId="0" xfId="57" applyNumberFormat="1" applyFont="1" applyAlignment="1" applyProtection="1">
      <alignment horizontal="right" vertical="center"/>
      <protection/>
    </xf>
    <xf numFmtId="173" fontId="23" fillId="0" borderId="0" xfId="57" applyNumberFormat="1" applyFont="1" applyAlignment="1" applyProtection="1">
      <alignment horizontal="center"/>
      <protection hidden="1" locked="0"/>
    </xf>
    <xf numFmtId="173" fontId="55" fillId="0" borderId="0" xfId="57" applyNumberFormat="1" applyFont="1" applyFill="1" applyBorder="1" applyAlignment="1" applyProtection="1">
      <alignment horizontal="left"/>
      <protection/>
    </xf>
    <xf numFmtId="173" fontId="11" fillId="0" borderId="21" xfId="57" applyNumberFormat="1" applyFont="1" applyBorder="1" applyAlignment="1" applyProtection="1">
      <alignment vertical="center"/>
      <protection/>
    </xf>
    <xf numFmtId="173" fontId="11" fillId="0" borderId="0" xfId="57" applyNumberFormat="1" applyFont="1" applyFill="1" applyBorder="1" applyAlignment="1" applyProtection="1">
      <alignment vertical="center" wrapText="1"/>
      <protection/>
    </xf>
    <xf numFmtId="173" fontId="11" fillId="0" borderId="21" xfId="57" applyNumberFormat="1" applyFont="1" applyFill="1" applyBorder="1" applyAlignment="1" applyProtection="1">
      <alignment wrapText="1"/>
      <protection/>
    </xf>
    <xf numFmtId="0" fontId="23" fillId="0" borderId="0" xfId="58" applyFont="1" applyAlignment="1" applyProtection="1">
      <alignment horizontal="center"/>
      <protection hidden="1" locked="0"/>
    </xf>
    <xf numFmtId="0" fontId="13" fillId="0" borderId="0" xfId="58" applyBorder="1" applyAlignment="1" applyProtection="1">
      <alignment/>
      <protection/>
    </xf>
    <xf numFmtId="173" fontId="23" fillId="0" borderId="0" xfId="57" applyNumberFormat="1" applyFont="1" applyBorder="1" applyAlignment="1" applyProtection="1">
      <alignment horizontal="center"/>
      <protection hidden="1" locked="0"/>
    </xf>
    <xf numFmtId="1" fontId="11" fillId="22" borderId="14" xfId="57" applyNumberFormat="1" applyFont="1" applyFill="1" applyBorder="1" applyAlignment="1" applyProtection="1">
      <alignment/>
      <protection locked="0"/>
    </xf>
    <xf numFmtId="173" fontId="23" fillId="0" borderId="0" xfId="57" applyNumberFormat="1" applyFont="1" applyBorder="1" applyAlignment="1" applyProtection="1">
      <alignment horizontal="center" vertical="center"/>
      <protection hidden="1" locked="0"/>
    </xf>
    <xf numFmtId="173" fontId="23" fillId="0" borderId="0" xfId="57" applyNumberFormat="1" applyFont="1" applyBorder="1" applyAlignment="1" applyProtection="1">
      <alignment horizontal="center" vertical="center"/>
      <protection locked="0"/>
    </xf>
    <xf numFmtId="1" fontId="11" fillId="16" borderId="14" xfId="57" applyNumberFormat="1" applyFont="1" applyFill="1" applyBorder="1" applyAlignment="1" applyProtection="1">
      <alignment/>
      <protection/>
    </xf>
    <xf numFmtId="173" fontId="28" fillId="0" borderId="23" xfId="57" applyNumberFormat="1" applyFont="1" applyBorder="1" applyAlignment="1" applyProtection="1">
      <alignment horizontal="right"/>
      <protection/>
    </xf>
    <xf numFmtId="173" fontId="11" fillId="0" borderId="23" xfId="57" applyNumberFormat="1" applyFont="1" applyFill="1" applyBorder="1" applyAlignment="1" applyProtection="1">
      <alignment horizontal="left" wrapText="1"/>
      <protection/>
    </xf>
    <xf numFmtId="2" fontId="13" fillId="0" borderId="23" xfId="57" applyNumberFormat="1" applyFont="1" applyFill="1" applyBorder="1" applyAlignment="1" applyProtection="1">
      <alignment/>
      <protection/>
    </xf>
    <xf numFmtId="173" fontId="28" fillId="0" borderId="17" xfId="57" applyNumberFormat="1" applyFont="1" applyBorder="1" applyAlignment="1" applyProtection="1">
      <alignment horizontal="right" vertical="center"/>
      <protection/>
    </xf>
    <xf numFmtId="173" fontId="13" fillId="0" borderId="17" xfId="57" applyNumberFormat="1" applyFont="1" applyFill="1" applyBorder="1" applyAlignment="1" applyProtection="1">
      <alignment vertical="center"/>
      <protection/>
    </xf>
    <xf numFmtId="173" fontId="23" fillId="0" borderId="0" xfId="56" applyNumberFormat="1" applyFont="1" applyAlignment="1" applyProtection="1">
      <alignment horizontal="center" vertical="center"/>
      <protection locked="0"/>
    </xf>
    <xf numFmtId="173" fontId="11" fillId="22" borderId="14" xfId="57" applyNumberFormat="1" applyFont="1" applyFill="1" applyBorder="1" applyAlignment="1" applyProtection="1">
      <alignment vertical="center"/>
      <protection/>
    </xf>
    <xf numFmtId="173" fontId="23" fillId="0" borderId="0" xfId="56" applyNumberFormat="1" applyFont="1" applyAlignment="1" applyProtection="1">
      <alignment horizontal="center"/>
      <protection locked="0"/>
    </xf>
    <xf numFmtId="2" fontId="11" fillId="26" borderId="32" xfId="56" applyNumberFormat="1" applyFont="1" applyFill="1" applyBorder="1" applyAlignment="1" applyProtection="1">
      <alignment vertical="center"/>
      <protection/>
    </xf>
    <xf numFmtId="173" fontId="16" fillId="0" borderId="17" xfId="57" applyNumberFormat="1" applyFont="1" applyBorder="1" applyAlignment="1" applyProtection="1">
      <alignment vertical="center"/>
      <protection/>
    </xf>
    <xf numFmtId="173" fontId="23" fillId="0" borderId="0" xfId="56" applyNumberFormat="1" applyFont="1" applyFill="1" applyBorder="1" applyAlignment="1" applyProtection="1">
      <alignment horizontal="center" vertical="center"/>
      <protection locked="0"/>
    </xf>
    <xf numFmtId="173" fontId="11" fillId="0" borderId="0" xfId="56" applyNumberFormat="1" applyFont="1" applyBorder="1" applyAlignment="1" applyProtection="1">
      <alignment horizontal="left" vertical="center"/>
      <protection/>
    </xf>
    <xf numFmtId="173" fontId="23" fillId="0" borderId="0" xfId="57" applyNumberFormat="1" applyFill="1" applyBorder="1" applyAlignment="1" applyProtection="1">
      <alignment/>
      <protection locked="0"/>
    </xf>
    <xf numFmtId="173" fontId="23" fillId="0" borderId="0" xfId="57" applyNumberFormat="1" applyFill="1" applyBorder="1" applyAlignment="1" applyProtection="1">
      <alignment/>
      <protection/>
    </xf>
    <xf numFmtId="173" fontId="28" fillId="0" borderId="13" xfId="56" applyNumberFormat="1" applyFont="1" applyBorder="1" applyAlignment="1" applyProtection="1">
      <alignment horizontal="right"/>
      <protection/>
    </xf>
    <xf numFmtId="173" fontId="11" fillId="0" borderId="0" xfId="56" applyNumberFormat="1" applyFont="1" applyBorder="1" applyAlignment="1" applyProtection="1">
      <alignment horizontal="left"/>
      <protection/>
    </xf>
    <xf numFmtId="173" fontId="28" fillId="0" borderId="13" xfId="57" applyNumberFormat="1" applyFont="1" applyBorder="1" applyAlignment="1" applyProtection="1">
      <alignment horizontal="left"/>
      <protection/>
    </xf>
    <xf numFmtId="173" fontId="11" fillId="0" borderId="0" xfId="57" applyNumberFormat="1" applyFont="1" applyBorder="1" applyAlignment="1" applyProtection="1">
      <alignment horizontal="left" wrapText="1"/>
      <protection/>
    </xf>
    <xf numFmtId="0" fontId="59" fillId="0" borderId="0" xfId="57" applyNumberFormat="1" applyFont="1" applyAlignment="1" applyProtection="1">
      <alignment horizontal="center" vertical="center"/>
      <protection hidden="1" locked="0"/>
    </xf>
    <xf numFmtId="173" fontId="13" fillId="22" borderId="39" xfId="57" applyNumberFormat="1" applyFont="1" applyFill="1" applyBorder="1" applyAlignment="1" applyProtection="1">
      <alignment vertical="center"/>
      <protection/>
    </xf>
    <xf numFmtId="173" fontId="23" fillId="0" borderId="0" xfId="57" applyNumberFormat="1" applyBorder="1" applyAlignment="1" applyProtection="1">
      <alignment horizontal="left"/>
      <protection/>
    </xf>
    <xf numFmtId="0" fontId="11" fillId="0" borderId="0" xfId="58" applyFont="1" applyBorder="1" applyAlignment="1" applyProtection="1">
      <alignment horizontal="left"/>
      <protection/>
    </xf>
    <xf numFmtId="173" fontId="28" fillId="0" borderId="13" xfId="56" applyNumberFormat="1" applyFont="1" applyBorder="1" applyAlignment="1" applyProtection="1">
      <alignment horizontal="left"/>
      <protection/>
    </xf>
    <xf numFmtId="173" fontId="13" fillId="0" borderId="0" xfId="56" applyNumberFormat="1" applyFont="1" applyBorder="1" applyAlignment="1" applyProtection="1">
      <alignment horizontal="left"/>
      <protection/>
    </xf>
    <xf numFmtId="173" fontId="13" fillId="26" borderId="0" xfId="56" applyNumberFormat="1" applyFont="1" applyFill="1" applyBorder="1" applyAlignment="1" applyProtection="1">
      <alignment vertical="center"/>
      <protection/>
    </xf>
    <xf numFmtId="173" fontId="13" fillId="26" borderId="21" xfId="56" applyNumberFormat="1" applyFont="1" applyFill="1" applyBorder="1" applyAlignment="1" applyProtection="1">
      <alignment vertical="center"/>
      <protection/>
    </xf>
    <xf numFmtId="173" fontId="28" fillId="0" borderId="0" xfId="56" applyNumberFormat="1" applyFont="1" applyBorder="1" applyAlignment="1" applyProtection="1">
      <alignment horizontal="right" vertical="center"/>
      <protection/>
    </xf>
    <xf numFmtId="173" fontId="23" fillId="0" borderId="0" xfId="56" applyNumberFormat="1" applyBorder="1" applyAlignment="1" applyProtection="1">
      <alignment horizontal="left"/>
      <protection/>
    </xf>
    <xf numFmtId="173" fontId="11" fillId="26" borderId="0" xfId="56" applyNumberFormat="1" applyFont="1" applyFill="1" applyBorder="1" applyAlignment="1" applyProtection="1">
      <alignment vertical="center"/>
      <protection/>
    </xf>
    <xf numFmtId="2" fontId="11" fillId="26" borderId="36" xfId="56" applyNumberFormat="1" applyFont="1" applyFill="1" applyBorder="1" applyAlignment="1" applyProtection="1">
      <alignment vertical="center"/>
      <protection/>
    </xf>
    <xf numFmtId="2" fontId="11" fillId="26" borderId="21" xfId="56" applyNumberFormat="1" applyFont="1" applyFill="1" applyBorder="1" applyAlignment="1" applyProtection="1">
      <alignment vertical="center"/>
      <protection/>
    </xf>
    <xf numFmtId="173" fontId="23" fillId="0" borderId="37" xfId="57" applyNumberFormat="1" applyBorder="1" applyAlignment="1" applyProtection="1">
      <alignment horizontal="right" vertical="center"/>
      <protection/>
    </xf>
    <xf numFmtId="173" fontId="23" fillId="16" borderId="10" xfId="57" applyNumberFormat="1" applyFill="1" applyBorder="1" applyAlignment="1" applyProtection="1">
      <alignment horizontal="right" vertical="center"/>
      <protection/>
    </xf>
    <xf numFmtId="49" fontId="23" fillId="0" borderId="0" xfId="57" applyNumberFormat="1" applyFont="1" applyAlignment="1" applyProtection="1">
      <alignment vertical="center"/>
      <protection locked="0"/>
    </xf>
    <xf numFmtId="49" fontId="23" fillId="0" borderId="0" xfId="57" applyNumberFormat="1" applyFont="1" applyAlignment="1" applyProtection="1">
      <alignment vertical="center"/>
      <protection hidden="1" locked="0"/>
    </xf>
    <xf numFmtId="173" fontId="23" fillId="0" borderId="0" xfId="57" applyNumberFormat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38" xfId="0" applyFont="1" applyFill="1" applyBorder="1" applyAlignment="1" applyProtection="1">
      <alignment horizontal="left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0" fillId="0" borderId="34" xfId="0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/>
      <protection/>
    </xf>
    <xf numFmtId="200" fontId="7" fillId="0" borderId="42" xfId="0" applyNumberFormat="1" applyFont="1" applyFill="1" applyBorder="1" applyAlignment="1" applyProtection="1">
      <alignment vertical="center"/>
      <protection/>
    </xf>
    <xf numFmtId="200" fontId="7" fillId="0" borderId="43" xfId="0" applyNumberFormat="1" applyFont="1" applyFill="1" applyBorder="1" applyAlignment="1" applyProtection="1">
      <alignment vertical="center"/>
      <protection/>
    </xf>
    <xf numFmtId="0" fontId="6" fillId="0" borderId="43" xfId="0" applyFont="1" applyFill="1" applyBorder="1" applyAlignment="1" applyProtection="1">
      <alignment/>
      <protection/>
    </xf>
    <xf numFmtId="200" fontId="7" fillId="0" borderId="31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2" fillId="0" borderId="44" xfId="0" applyFont="1" applyBorder="1" applyAlignment="1" applyProtection="1">
      <alignment vertical="center"/>
      <protection/>
    </xf>
    <xf numFmtId="0" fontId="22" fillId="0" borderId="45" xfId="0" applyFont="1" applyBorder="1" applyAlignment="1" applyProtection="1">
      <alignment vertical="center"/>
      <protection/>
    </xf>
    <xf numFmtId="0" fontId="22" fillId="0" borderId="28" xfId="0" applyFont="1" applyBorder="1" applyAlignment="1" applyProtection="1">
      <alignment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173" fontId="11" fillId="0" borderId="0" xfId="57" applyNumberFormat="1" applyFont="1" applyBorder="1" applyAlignment="1" applyProtection="1">
      <alignment horizontal="left" vertical="center" wrapText="1"/>
      <protection/>
    </xf>
    <xf numFmtId="173" fontId="11" fillId="0" borderId="21" xfId="57" applyNumberFormat="1" applyFont="1" applyBorder="1" applyAlignment="1" applyProtection="1">
      <alignment horizontal="left" vertical="center" wrapText="1"/>
      <protection/>
    </xf>
    <xf numFmtId="173" fontId="11" fillId="0" borderId="0" xfId="57" applyNumberFormat="1" applyFont="1" applyFill="1" applyBorder="1" applyAlignment="1" applyProtection="1">
      <alignment horizontal="left" vertical="center" wrapText="1"/>
      <protection/>
    </xf>
    <xf numFmtId="173" fontId="11" fillId="0" borderId="21" xfId="57" applyNumberFormat="1" applyFont="1" applyFill="1" applyBorder="1" applyAlignment="1" applyProtection="1">
      <alignment horizontal="left" vertical="center" wrapText="1"/>
      <protection/>
    </xf>
    <xf numFmtId="173" fontId="11" fillId="0" borderId="0" xfId="55" applyNumberFormat="1" applyFont="1" applyFill="1" applyBorder="1" applyAlignment="1" applyProtection="1">
      <alignment horizontal="left" vertical="center" wrapText="1"/>
      <protection/>
    </xf>
    <xf numFmtId="173" fontId="11" fillId="0" borderId="21" xfId="55" applyNumberFormat="1" applyFont="1" applyFill="1" applyBorder="1" applyAlignment="1" applyProtection="1">
      <alignment horizontal="left" vertical="center" wrapText="1"/>
      <protection/>
    </xf>
    <xf numFmtId="173" fontId="16" fillId="0" borderId="10" xfId="57" applyNumberFormat="1" applyFont="1" applyFill="1" applyBorder="1" applyAlignment="1" applyProtection="1">
      <alignment horizontal="center" vertical="center" wrapText="1"/>
      <protection/>
    </xf>
    <xf numFmtId="173" fontId="16" fillId="0" borderId="22" xfId="57" applyNumberFormat="1" applyFont="1" applyFill="1" applyBorder="1" applyAlignment="1" applyProtection="1">
      <alignment horizontal="center" vertical="center" wrapText="1"/>
      <protection/>
    </xf>
    <xf numFmtId="173" fontId="16" fillId="0" borderId="32" xfId="57" applyNumberFormat="1" applyFont="1" applyFill="1" applyBorder="1" applyAlignment="1" applyProtection="1">
      <alignment horizontal="center" vertical="center" wrapText="1"/>
      <protection/>
    </xf>
    <xf numFmtId="173" fontId="11" fillId="0" borderId="0" xfId="57" applyNumberFormat="1" applyFont="1" applyFill="1" applyBorder="1" applyAlignment="1" applyProtection="1">
      <alignment horizontal="left" vertical="center"/>
      <protection/>
    </xf>
    <xf numFmtId="173" fontId="11" fillId="0" borderId="21" xfId="57" applyNumberFormat="1" applyFont="1" applyFill="1" applyBorder="1" applyAlignment="1" applyProtection="1">
      <alignment horizontal="left" vertical="center"/>
      <protection/>
    </xf>
    <xf numFmtId="173" fontId="15" fillId="0" borderId="0" xfId="56" applyNumberFormat="1" applyFont="1" applyFill="1" applyBorder="1" applyAlignment="1" applyProtection="1">
      <alignment horizontal="right" vertical="center" wrapText="1"/>
      <protection/>
    </xf>
    <xf numFmtId="0" fontId="56" fillId="0" borderId="0" xfId="54" applyFont="1" applyBorder="1" applyAlignment="1" applyProtection="1">
      <alignment vertical="center" wrapText="1"/>
      <protection/>
    </xf>
    <xf numFmtId="0" fontId="56" fillId="0" borderId="21" xfId="54" applyFont="1" applyBorder="1" applyAlignment="1" applyProtection="1">
      <alignment vertical="center" wrapText="1"/>
      <protection/>
    </xf>
    <xf numFmtId="0" fontId="33" fillId="0" borderId="0" xfId="54" applyFont="1" applyAlignment="1" applyProtection="1">
      <alignment vertical="center" wrapText="1"/>
      <protection/>
    </xf>
    <xf numFmtId="173" fontId="33" fillId="0" borderId="0" xfId="56" applyNumberFormat="1" applyFont="1" applyAlignment="1" applyProtection="1">
      <alignment vertical="center" wrapText="1"/>
      <protection/>
    </xf>
    <xf numFmtId="173" fontId="15" fillId="0" borderId="17" xfId="56" applyNumberFormat="1" applyFont="1" applyFill="1" applyBorder="1" applyAlignment="1" applyProtection="1">
      <alignment horizontal="right"/>
      <protection/>
    </xf>
    <xf numFmtId="0" fontId="33" fillId="26" borderId="46" xfId="57" applyNumberFormat="1" applyFont="1" applyFill="1" applyBorder="1" applyAlignment="1" applyProtection="1">
      <alignment horizontal="center" vertical="center" wrapText="1"/>
      <protection/>
    </xf>
    <xf numFmtId="0" fontId="44" fillId="0" borderId="46" xfId="54" applyFont="1" applyBorder="1" applyAlignment="1" applyProtection="1">
      <alignment wrapText="1"/>
      <protection/>
    </xf>
    <xf numFmtId="0" fontId="0" fillId="0" borderId="21" xfId="0" applyBorder="1" applyAlignment="1">
      <alignment horizontal="left" vertical="center" wrapText="1"/>
    </xf>
    <xf numFmtId="173" fontId="11" fillId="0" borderId="17" xfId="57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173" fontId="11" fillId="0" borderId="0" xfId="55" applyNumberFormat="1" applyFont="1" applyBorder="1" applyAlignment="1" applyProtection="1">
      <alignment horizontal="left" vertical="center"/>
      <protection/>
    </xf>
    <xf numFmtId="173" fontId="11" fillId="0" borderId="21" xfId="55" applyNumberFormat="1" applyFont="1" applyBorder="1" applyAlignment="1" applyProtection="1">
      <alignment horizontal="left" vertical="center"/>
      <protection/>
    </xf>
    <xf numFmtId="173" fontId="11" fillId="0" borderId="0" xfId="57" applyNumberFormat="1" applyFont="1" applyBorder="1" applyAlignment="1" applyProtection="1">
      <alignment horizontal="left" vertical="center"/>
      <protection/>
    </xf>
    <xf numFmtId="173" fontId="11" fillId="0" borderId="21" xfId="57" applyNumberFormat="1" applyFont="1" applyBorder="1" applyAlignment="1" applyProtection="1">
      <alignment horizontal="left" vertical="center"/>
      <protection/>
    </xf>
    <xf numFmtId="173" fontId="11" fillId="0" borderId="0" xfId="56" applyNumberFormat="1" applyFont="1" applyFill="1" applyBorder="1" applyAlignment="1" applyProtection="1">
      <alignment horizontal="left" vertical="center" wrapText="1"/>
      <protection/>
    </xf>
    <xf numFmtId="173" fontId="11" fillId="0" borderId="21" xfId="56" applyNumberFormat="1" applyFont="1" applyFill="1" applyBorder="1" applyAlignment="1" applyProtection="1">
      <alignment horizontal="left" vertical="center" wrapText="1"/>
      <protection/>
    </xf>
    <xf numFmtId="173" fontId="15" fillId="0" borderId="0" xfId="56" applyNumberFormat="1" applyFont="1" applyFill="1" applyBorder="1" applyAlignment="1" applyProtection="1">
      <alignment horizontal="right" vertical="center"/>
      <protection/>
    </xf>
    <xf numFmtId="0" fontId="50" fillId="0" borderId="21" xfId="54" applyFont="1" applyBorder="1" applyAlignment="1" applyProtection="1">
      <alignment horizontal="right" vertical="center"/>
      <protection/>
    </xf>
    <xf numFmtId="0" fontId="50" fillId="0" borderId="17" xfId="54" applyFont="1" applyBorder="1" applyAlignment="1" applyProtection="1">
      <alignment horizontal="right"/>
      <protection/>
    </xf>
    <xf numFmtId="173" fontId="31" fillId="0" borderId="0" xfId="56" applyNumberFormat="1" applyFont="1" applyAlignment="1" applyProtection="1">
      <alignment horizontal="center" vertical="center"/>
      <protection/>
    </xf>
    <xf numFmtId="0" fontId="17" fillId="0" borderId="0" xfId="54" applyFont="1" applyAlignment="1" applyProtection="1">
      <alignment horizontal="center" vertical="center" wrapText="1"/>
      <protection/>
    </xf>
    <xf numFmtId="173" fontId="33" fillId="26" borderId="46" xfId="56" applyNumberFormat="1" applyFont="1" applyFill="1" applyBorder="1" applyAlignment="1" applyProtection="1">
      <alignment horizontal="center" vertical="center" wrapText="1"/>
      <protection/>
    </xf>
    <xf numFmtId="0" fontId="36" fillId="0" borderId="46" xfId="54" applyBorder="1" applyAlignment="1" applyProtection="1">
      <alignment horizontal="center" vertical="center" wrapText="1"/>
      <protection/>
    </xf>
    <xf numFmtId="173" fontId="11" fillId="0" borderId="0" xfId="56" applyNumberFormat="1" applyFont="1" applyBorder="1" applyAlignment="1" applyProtection="1">
      <alignment horizontal="left" vertical="center" wrapText="1"/>
      <protection/>
    </xf>
    <xf numFmtId="173" fontId="11" fillId="0" borderId="21" xfId="56" applyNumberFormat="1" applyFont="1" applyBorder="1" applyAlignment="1" applyProtection="1">
      <alignment horizontal="left" vertical="center" wrapText="1"/>
      <protection/>
    </xf>
    <xf numFmtId="173" fontId="11" fillId="0" borderId="30" xfId="57" applyNumberFormat="1" applyFont="1" applyBorder="1" applyAlignment="1" applyProtection="1">
      <alignment vertical="top" wrapText="1"/>
      <protection locked="0"/>
    </xf>
    <xf numFmtId="0" fontId="57" fillId="0" borderId="23" xfId="54" applyFont="1" applyBorder="1" applyAlignment="1" applyProtection="1">
      <alignment vertical="top" wrapText="1"/>
      <protection locked="0"/>
    </xf>
    <xf numFmtId="0" fontId="57" fillId="0" borderId="36" xfId="54" applyFont="1" applyBorder="1" applyAlignment="1" applyProtection="1">
      <alignment vertical="top" wrapText="1"/>
      <protection locked="0"/>
    </xf>
    <xf numFmtId="0" fontId="57" fillId="0" borderId="13" xfId="54" applyFont="1" applyBorder="1" applyAlignment="1" applyProtection="1">
      <alignment vertical="top" wrapText="1"/>
      <protection locked="0"/>
    </xf>
    <xf numFmtId="0" fontId="57" fillId="0" borderId="0" xfId="54" applyFont="1" applyBorder="1" applyAlignment="1" applyProtection="1">
      <alignment vertical="top" wrapText="1"/>
      <protection locked="0"/>
    </xf>
    <xf numFmtId="0" fontId="57" fillId="0" borderId="21" xfId="54" applyFont="1" applyBorder="1" applyAlignment="1" applyProtection="1">
      <alignment vertical="top" wrapText="1"/>
      <protection locked="0"/>
    </xf>
    <xf numFmtId="0" fontId="57" fillId="0" borderId="37" xfId="54" applyFont="1" applyBorder="1" applyAlignment="1" applyProtection="1">
      <alignment vertical="top" wrapText="1"/>
      <protection locked="0"/>
    </xf>
    <xf numFmtId="0" fontId="57" fillId="0" borderId="17" xfId="54" applyFont="1" applyBorder="1" applyAlignment="1" applyProtection="1">
      <alignment vertical="top" wrapText="1"/>
      <protection locked="0"/>
    </xf>
    <xf numFmtId="0" fontId="57" fillId="0" borderId="24" xfId="54" applyFont="1" applyBorder="1" applyAlignment="1" applyProtection="1">
      <alignment vertical="top" wrapText="1"/>
      <protection locked="0"/>
    </xf>
    <xf numFmtId="0" fontId="33" fillId="26" borderId="38" xfId="57" applyNumberFormat="1" applyFont="1" applyFill="1" applyBorder="1" applyAlignment="1" applyProtection="1">
      <alignment vertical="center" wrapText="1"/>
      <protection/>
    </xf>
    <xf numFmtId="0" fontId="36" fillId="0" borderId="46" xfId="54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7" fillId="0" borderId="34" xfId="0" applyFont="1" applyBorder="1" applyAlignment="1" applyProtection="1">
      <alignment horizontal="left" vertical="center" wrapText="1"/>
      <protection/>
    </xf>
    <xf numFmtId="0" fontId="19" fillId="0" borderId="47" xfId="0" applyFont="1" applyFill="1" applyBorder="1" applyAlignment="1" applyProtection="1">
      <alignment horizontal="left" vertical="center" wrapText="1"/>
      <protection/>
    </xf>
    <xf numFmtId="0" fontId="19" fillId="0" borderId="48" xfId="0" applyFont="1" applyFill="1" applyBorder="1" applyAlignment="1" applyProtection="1">
      <alignment horizontal="left" vertical="center" wrapText="1"/>
      <protection/>
    </xf>
    <xf numFmtId="0" fontId="19" fillId="0" borderId="43" xfId="0" applyFont="1" applyFill="1" applyBorder="1" applyAlignment="1" applyProtection="1">
      <alignment horizontal="left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  <xf numFmtId="0" fontId="19" fillId="0" borderId="48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left" wrapText="1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50" xfId="0" applyFont="1" applyFill="1" applyBorder="1" applyAlignment="1" applyProtection="1">
      <alignment horizontal="left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18" fillId="0" borderId="48" xfId="0" applyFont="1" applyBorder="1" applyAlignment="1" applyProtection="1">
      <alignment horizontal="center"/>
      <protection/>
    </xf>
    <xf numFmtId="0" fontId="22" fillId="0" borderId="28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center" vertical="center" wrapText="1"/>
      <protection/>
    </xf>
    <xf numFmtId="0" fontId="22" fillId="0" borderId="52" xfId="0" applyFont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left" wrapText="1"/>
      <protection/>
    </xf>
    <xf numFmtId="0" fontId="60" fillId="0" borderId="53" xfId="0" applyFont="1" applyFill="1" applyBorder="1" applyAlignment="1" applyProtection="1">
      <alignment horizontal="left"/>
      <protection/>
    </xf>
    <xf numFmtId="0" fontId="60" fillId="0" borderId="54" xfId="0" applyFont="1" applyFill="1" applyBorder="1" applyAlignment="1" applyProtection="1">
      <alignment horizontal="left"/>
      <protection/>
    </xf>
    <xf numFmtId="0" fontId="60" fillId="0" borderId="55" xfId="0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 vertical="center" wrapText="1"/>
    </xf>
    <xf numFmtId="0" fontId="22" fillId="0" borderId="44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56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left" wrapText="1"/>
      <protection/>
    </xf>
    <xf numFmtId="0" fontId="6" fillId="0" borderId="54" xfId="0" applyFont="1" applyFill="1" applyBorder="1" applyAlignment="1" applyProtection="1">
      <alignment horizontal="left" wrapText="1"/>
      <protection/>
    </xf>
    <xf numFmtId="0" fontId="6" fillId="0" borderId="54" xfId="0" applyFont="1" applyFill="1" applyBorder="1" applyAlignment="1" applyProtection="1">
      <alignment horizontal="left"/>
      <protection/>
    </xf>
    <xf numFmtId="0" fontId="6" fillId="0" borderId="55" xfId="0" applyFont="1" applyFill="1" applyBorder="1" applyAlignment="1" applyProtection="1">
      <alignment horizontal="left"/>
      <protection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 2" xfId="56"/>
    <cellStyle name="Normale_PRINFEL98_modello si2 raln_MODIFICATO_ALESSIO 2" xfId="57"/>
    <cellStyle name="Normale_Prospetto informativo 2001_modello si2 raln_MODIFICATO_ALESSIO 2" xfId="58"/>
    <cellStyle name="Nota" xfId="59"/>
    <cellStyle name="Output" xfId="60"/>
    <cellStyle name="Percent" xfId="61"/>
    <cellStyle name="Percentuale 2" xfId="62"/>
    <cellStyle name="Percentuale 2 2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Valuta (0)_3tabella15" xfId="75"/>
    <cellStyle name="Currency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0</xdr:colOff>
      <xdr:row>1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71500"/>
          <a:ext cx="55435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divisa\Kit\CA\RALN_REGIONI%20E%20AUT_LOC_%20(CCNL%20NAZ_)%20(Nuovo%20con%20SI_2%20modificat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divisa\Kit\CA\Campione%20da%20RAL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eacomune\IGOP\Users\gianluca.antonelli\AppData\Local\Temp\Temp1_Nuova_RALN_REGIONI%20E%20AUT_LOC_%20(CCNL%20NAZ_).zip\Copia3%20di%20RALN_REGIONI%20E%20AUT_LOC_%20(CCNL%20NAZ_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L250"/>
  <sheetViews>
    <sheetView showGridLines="0" tabSelected="1" zoomScale="75" zoomScaleNormal="75" zoomScalePageLayoutView="0" workbookViewId="0" topLeftCell="A166">
      <selection activeCell="B51" sqref="B51"/>
    </sheetView>
  </sheetViews>
  <sheetFormatPr defaultColWidth="0" defaultRowHeight="12.75" customHeight="1" zeroHeight="1"/>
  <cols>
    <col min="1" max="1" width="7.83203125" style="320" customWidth="1"/>
    <col min="2" max="7" width="28.83203125" style="108" customWidth="1"/>
    <col min="8" max="8" width="6.83203125" style="122" hidden="1" customWidth="1"/>
    <col min="9" max="9" width="9.5" style="267" hidden="1" customWidth="1"/>
    <col min="10" max="12" width="13" style="99" customWidth="1"/>
    <col min="13" max="16384" width="0" style="99" hidden="1" customWidth="1"/>
  </cols>
  <sheetData>
    <row r="1" spans="1:8" ht="45" customHeight="1">
      <c r="A1" s="266"/>
      <c r="B1" s="96"/>
      <c r="C1" s="96"/>
      <c r="D1" s="42" t="s">
        <v>73</v>
      </c>
      <c r="E1" s="96"/>
      <c r="F1" s="96"/>
      <c r="G1" s="97"/>
      <c r="H1" s="98" t="s">
        <v>65</v>
      </c>
    </row>
    <row r="2" spans="1:8" ht="23.25">
      <c r="A2" s="268"/>
      <c r="B2" s="100"/>
      <c r="C2" s="43" t="s">
        <v>74</v>
      </c>
      <c r="D2" s="100"/>
      <c r="E2" s="100"/>
      <c r="F2" s="100"/>
      <c r="G2" s="101"/>
      <c r="H2" s="98"/>
    </row>
    <row r="3" spans="1:8" ht="41.25" customHeight="1">
      <c r="A3" s="268"/>
      <c r="B3" s="44" t="s">
        <v>75</v>
      </c>
      <c r="C3" s="102"/>
      <c r="D3" s="100"/>
      <c r="E3" s="100"/>
      <c r="F3" s="100"/>
      <c r="G3" s="101"/>
      <c r="H3" s="98"/>
    </row>
    <row r="4" spans="1:9" s="106" customFormat="1" ht="45" customHeight="1">
      <c r="A4" s="269"/>
      <c r="B4" s="45" t="s">
        <v>76</v>
      </c>
      <c r="C4" s="46"/>
      <c r="D4" s="103"/>
      <c r="E4" s="103"/>
      <c r="F4" s="103"/>
      <c r="G4" s="104"/>
      <c r="H4" s="105"/>
      <c r="I4" s="270"/>
    </row>
    <row r="5" spans="1:8" ht="16.5" customHeight="1">
      <c r="A5" s="271"/>
      <c r="H5" s="98"/>
    </row>
    <row r="6" spans="1:8" ht="20.25">
      <c r="A6" s="99"/>
      <c r="B6" s="109" t="s">
        <v>89</v>
      </c>
      <c r="C6" s="99"/>
      <c r="D6" s="99"/>
      <c r="E6" s="99"/>
      <c r="F6" s="99"/>
      <c r="H6" s="98"/>
    </row>
    <row r="7" spans="1:9" s="112" customFormat="1" ht="20.25">
      <c r="A7" s="272"/>
      <c r="B7" s="110"/>
      <c r="C7" s="111" t="e">
        <f>#REF!</f>
        <v>#REF!</v>
      </c>
      <c r="E7" s="113"/>
      <c r="F7" s="114"/>
      <c r="G7" s="110"/>
      <c r="H7" s="115"/>
      <c r="I7" s="267"/>
    </row>
    <row r="8" spans="1:9" s="112" customFormat="1" ht="11.25" customHeight="1">
      <c r="A8" s="272"/>
      <c r="B8" s="110"/>
      <c r="C8" s="110"/>
      <c r="D8" s="116"/>
      <c r="F8" s="110"/>
      <c r="G8" s="110"/>
      <c r="H8" s="115"/>
      <c r="I8" s="267"/>
    </row>
    <row r="9" spans="1:9" s="112" customFormat="1" ht="33" customHeight="1">
      <c r="A9" s="117"/>
      <c r="B9" s="110"/>
      <c r="C9" s="118" t="s">
        <v>60</v>
      </c>
      <c r="D9" s="118"/>
      <c r="E9" s="119" t="s">
        <v>38</v>
      </c>
      <c r="F9" s="120"/>
      <c r="G9" s="110"/>
      <c r="H9" s="115"/>
      <c r="I9" s="267"/>
    </row>
    <row r="10" spans="1:9" s="112" customFormat="1" ht="30.75" customHeight="1">
      <c r="A10" s="117"/>
      <c r="B10" s="110"/>
      <c r="C10" s="110"/>
      <c r="D10" s="121"/>
      <c r="E10" s="113"/>
      <c r="F10" s="113"/>
      <c r="G10" s="110"/>
      <c r="H10" s="115"/>
      <c r="I10" s="267"/>
    </row>
    <row r="11" spans="1:7" ht="15">
      <c r="A11" s="117"/>
      <c r="B11" s="30" t="s">
        <v>77</v>
      </c>
      <c r="C11" s="31"/>
      <c r="D11" s="31"/>
      <c r="E11" s="31"/>
      <c r="F11" s="31"/>
      <c r="G11" s="31"/>
    </row>
    <row r="12" spans="1:7" ht="18" customHeight="1">
      <c r="A12" s="123"/>
      <c r="B12" s="124"/>
      <c r="C12" s="125"/>
      <c r="D12" s="125"/>
      <c r="E12" s="126" t="s">
        <v>68</v>
      </c>
      <c r="F12" s="127" t="s">
        <v>69</v>
      </c>
      <c r="G12" s="128" t="s">
        <v>70</v>
      </c>
    </row>
    <row r="13" spans="1:9" s="132" customFormat="1" ht="30" customHeight="1">
      <c r="A13" s="129"/>
      <c r="B13" s="337" t="s">
        <v>1</v>
      </c>
      <c r="C13" s="337"/>
      <c r="D13" s="338"/>
      <c r="E13" s="130">
        <v>29</v>
      </c>
      <c r="F13" s="130">
        <v>4</v>
      </c>
      <c r="G13" s="130">
        <v>2013</v>
      </c>
      <c r="H13" s="131"/>
      <c r="I13" s="273"/>
    </row>
    <row r="14" spans="1:9" s="132" customFormat="1" ht="9" customHeight="1">
      <c r="A14" s="129"/>
      <c r="B14" s="32"/>
      <c r="C14" s="32"/>
      <c r="D14" s="32"/>
      <c r="E14" s="32"/>
      <c r="F14" s="32"/>
      <c r="G14" s="33"/>
      <c r="H14" s="131"/>
      <c r="I14" s="273"/>
    </row>
    <row r="15" spans="1:9" s="132" customFormat="1" ht="30" customHeight="1">
      <c r="A15" s="129"/>
      <c r="B15" s="339" t="s">
        <v>39</v>
      </c>
      <c r="C15" s="339"/>
      <c r="D15" s="340"/>
      <c r="E15" s="133">
        <v>29</v>
      </c>
      <c r="F15" s="133">
        <v>4</v>
      </c>
      <c r="G15" s="133">
        <v>2013</v>
      </c>
      <c r="H15" s="131"/>
      <c r="I15" s="273"/>
    </row>
    <row r="16" spans="1:9" s="132" customFormat="1" ht="9" customHeight="1">
      <c r="A16" s="129"/>
      <c r="B16" s="134"/>
      <c r="C16" s="135"/>
      <c r="D16" s="135"/>
      <c r="E16" s="32"/>
      <c r="F16" s="32"/>
      <c r="G16" s="33"/>
      <c r="H16" s="131"/>
      <c r="I16" s="273"/>
    </row>
    <row r="17" spans="1:9" s="132" customFormat="1" ht="30" customHeight="1">
      <c r="A17" s="129"/>
      <c r="B17" s="339" t="s">
        <v>40</v>
      </c>
      <c r="C17" s="339"/>
      <c r="D17" s="340"/>
      <c r="E17" s="133"/>
      <c r="F17" s="133"/>
      <c r="G17" s="133"/>
      <c r="H17" s="131"/>
      <c r="I17" s="273"/>
    </row>
    <row r="18" spans="1:9" s="132" customFormat="1" ht="9" customHeight="1">
      <c r="A18" s="129"/>
      <c r="B18" s="134"/>
      <c r="C18" s="135"/>
      <c r="D18" s="135"/>
      <c r="E18" s="200"/>
      <c r="F18" s="32"/>
      <c r="G18" s="33"/>
      <c r="H18" s="131"/>
      <c r="I18" s="273"/>
    </row>
    <row r="19" spans="1:7" ht="18" customHeight="1">
      <c r="A19" s="129"/>
      <c r="B19" s="136"/>
      <c r="C19" s="136"/>
      <c r="D19" s="134"/>
      <c r="E19" s="201"/>
      <c r="F19" s="137"/>
      <c r="G19" s="138" t="s">
        <v>61</v>
      </c>
    </row>
    <row r="20" spans="1:9" s="132" customFormat="1" ht="30" customHeight="1">
      <c r="A20" s="139">
        <v>1</v>
      </c>
      <c r="B20" s="339" t="s">
        <v>20</v>
      </c>
      <c r="C20" s="339"/>
      <c r="D20" s="339"/>
      <c r="E20" s="339"/>
      <c r="F20" s="340"/>
      <c r="G20" s="140">
        <v>2013</v>
      </c>
      <c r="H20" s="131"/>
      <c r="I20" s="273"/>
    </row>
    <row r="21" spans="1:9" s="132" customFormat="1" ht="9" customHeight="1">
      <c r="A21" s="139"/>
      <c r="B21" s="135"/>
      <c r="C21" s="135"/>
      <c r="D21" s="135"/>
      <c r="E21" s="135"/>
      <c r="F21" s="141"/>
      <c r="G21" s="142"/>
      <c r="H21" s="131"/>
      <c r="I21" s="273"/>
    </row>
    <row r="22" spans="1:9" s="132" customFormat="1" ht="30" customHeight="1">
      <c r="A22" s="139">
        <v>2</v>
      </c>
      <c r="B22" s="339" t="s">
        <v>2</v>
      </c>
      <c r="C22" s="339"/>
      <c r="D22" s="339"/>
      <c r="E22" s="339"/>
      <c r="F22" s="340"/>
      <c r="G22" s="140">
        <v>11120</v>
      </c>
      <c r="H22" s="131"/>
      <c r="I22" s="273"/>
    </row>
    <row r="23" spans="1:9" s="132" customFormat="1" ht="9" customHeight="1">
      <c r="A23" s="129"/>
      <c r="B23" s="135"/>
      <c r="C23" s="135"/>
      <c r="D23" s="135"/>
      <c r="E23" s="135"/>
      <c r="F23" s="141"/>
      <c r="G23" s="142"/>
      <c r="H23" s="131"/>
      <c r="I23" s="273"/>
    </row>
    <row r="24" spans="1:9" s="132" customFormat="1" ht="30" customHeight="1">
      <c r="A24" s="139">
        <v>3</v>
      </c>
      <c r="B24" s="341" t="s">
        <v>7</v>
      </c>
      <c r="C24" s="341"/>
      <c r="D24" s="341"/>
      <c r="E24" s="341"/>
      <c r="F24" s="342"/>
      <c r="G24" s="143">
        <f>'t15(2)'!E42</f>
        <v>11120</v>
      </c>
      <c r="H24" s="131"/>
      <c r="I24" s="273"/>
    </row>
    <row r="25" spans="1:9" s="132" customFormat="1" ht="9" customHeight="1">
      <c r="A25" s="129"/>
      <c r="B25" s="56"/>
      <c r="C25" s="54"/>
      <c r="D25" s="54"/>
      <c r="E25" s="54"/>
      <c r="F25" s="55"/>
      <c r="G25" s="33"/>
      <c r="H25" s="131"/>
      <c r="I25" s="273"/>
    </row>
    <row r="26" spans="1:9" s="132" customFormat="1" ht="30" customHeight="1">
      <c r="A26" s="139">
        <v>4</v>
      </c>
      <c r="B26" s="341" t="s">
        <v>18</v>
      </c>
      <c r="C26" s="341"/>
      <c r="D26" s="341"/>
      <c r="E26" s="341"/>
      <c r="F26" s="342"/>
      <c r="G26" s="144"/>
      <c r="H26" s="131"/>
      <c r="I26" s="273"/>
    </row>
    <row r="27" spans="1:9" s="132" customFormat="1" ht="9" customHeight="1">
      <c r="A27" s="129"/>
      <c r="B27" s="134"/>
      <c r="C27" s="135"/>
      <c r="D27" s="135"/>
      <c r="E27" s="135"/>
      <c r="F27" s="147"/>
      <c r="G27" s="33"/>
      <c r="H27" s="131"/>
      <c r="I27" s="273"/>
    </row>
    <row r="28" spans="1:9" s="132" customFormat="1" ht="30" customHeight="1">
      <c r="A28" s="139">
        <v>5</v>
      </c>
      <c r="B28" s="339" t="s">
        <v>12</v>
      </c>
      <c r="C28" s="339"/>
      <c r="D28" s="339"/>
      <c r="E28" s="339"/>
      <c r="F28" s="92" t="s">
        <v>6</v>
      </c>
      <c r="G28" s="140"/>
      <c r="H28" s="131">
        <v>1</v>
      </c>
      <c r="I28" s="273"/>
    </row>
    <row r="29" spans="1:9" s="132" customFormat="1" ht="9" customHeight="1">
      <c r="A29" s="129"/>
      <c r="B29" s="135"/>
      <c r="C29" s="135"/>
      <c r="D29" s="135"/>
      <c r="E29" s="135"/>
      <c r="F29" s="147"/>
      <c r="G29" s="33"/>
      <c r="H29" s="131"/>
      <c r="I29" s="273"/>
    </row>
    <row r="30" spans="1:9" s="132" customFormat="1" ht="30" customHeight="1">
      <c r="A30" s="139">
        <v>6</v>
      </c>
      <c r="B30" s="341" t="s">
        <v>13</v>
      </c>
      <c r="C30" s="341"/>
      <c r="D30" s="341"/>
      <c r="E30" s="341"/>
      <c r="F30" s="92" t="s">
        <v>6</v>
      </c>
      <c r="G30" s="140"/>
      <c r="H30" s="131">
        <v>1</v>
      </c>
      <c r="I30" s="273"/>
    </row>
    <row r="31" spans="1:9" s="132" customFormat="1" ht="9" customHeight="1">
      <c r="A31" s="129"/>
      <c r="B31" s="274"/>
      <c r="C31" s="135"/>
      <c r="D31" s="135"/>
      <c r="E31" s="135"/>
      <c r="F31" s="147"/>
      <c r="G31" s="146"/>
      <c r="H31" s="131"/>
      <c r="I31" s="273"/>
    </row>
    <row r="32" spans="1:9" s="132" customFormat="1" ht="30" customHeight="1">
      <c r="A32" s="139">
        <v>7</v>
      </c>
      <c r="B32" s="341" t="s">
        <v>3</v>
      </c>
      <c r="C32" s="341"/>
      <c r="D32" s="341"/>
      <c r="E32" s="341"/>
      <c r="F32" s="356"/>
      <c r="G32" s="143">
        <f>IF(G22=0,0,(G22-IF(H28=1,G28,-G28))*(1-G26/100)+IF(H30=1,G30,-G30))</f>
        <v>11120</v>
      </c>
      <c r="H32" s="131"/>
      <c r="I32" s="273"/>
    </row>
    <row r="33" spans="1:9" s="132" customFormat="1" ht="9" customHeight="1">
      <c r="A33" s="129"/>
      <c r="B33" s="274"/>
      <c r="C33" s="135"/>
      <c r="D33" s="135"/>
      <c r="E33" s="135"/>
      <c r="F33" s="147"/>
      <c r="G33" s="148"/>
      <c r="H33" s="131"/>
      <c r="I33" s="273"/>
    </row>
    <row r="34" spans="1:9" s="132" customFormat="1" ht="30" customHeight="1">
      <c r="A34" s="149">
        <v>8</v>
      </c>
      <c r="B34" s="357" t="s">
        <v>9</v>
      </c>
      <c r="C34" s="358"/>
      <c r="D34" s="358"/>
      <c r="E34" s="358"/>
      <c r="F34" s="359"/>
      <c r="G34" s="151">
        <f>IF(OR(G22=0,G24=0),0,IF(ROUND(G24,0)/ROUND(G32,0)*100-100&gt;0.1,2,1))</f>
        <v>1</v>
      </c>
      <c r="H34" s="131"/>
      <c r="I34" s="273"/>
    </row>
    <row r="35" spans="1:9" s="132" customFormat="1" ht="21.75" customHeight="1">
      <c r="A35" s="152"/>
      <c r="B35" s="30" t="s">
        <v>8</v>
      </c>
      <c r="C35" s="135"/>
      <c r="D35" s="135"/>
      <c r="E35" s="135"/>
      <c r="F35" s="147"/>
      <c r="G35" s="153"/>
      <c r="H35" s="131"/>
      <c r="I35" s="273"/>
    </row>
    <row r="36" spans="1:9" s="132" customFormat="1" ht="51.75" customHeight="1">
      <c r="A36" s="343" t="str">
        <f>IF(OR(G22=0,G24=0),"La verifica non è possibile in base ai dati forniti.",IF((ROUND(G24,0)/ROUND(G32,0)*100-100)&gt;0.1,"Attenzione: il valore esposto alla domanda 3, pari a "&amp;TEXT(G24,"#.##0")&amp;" euro, risulta non coerente con il valore massimo teorico calcolato alla domanda 7 (euro "&amp;TEXT(G32,"#.##0")&amp;").","Il valore esposto alla domanda 3, pari a "&amp;TEXT(G24,"#.##0")&amp;" euro, risulta coerente con il valore massimo teorico calcolato alla domanda 7 (euro "&amp;TEXT(G32,"#.##0")&amp;")."))</f>
        <v>Il valore esposto alla domanda 3, pari a 11.120 euro, risulta coerente con il valore massimo teorico calcolato alla domanda 7 (euro 11.120).</v>
      </c>
      <c r="B36" s="344"/>
      <c r="C36" s="344"/>
      <c r="D36" s="344"/>
      <c r="E36" s="344"/>
      <c r="F36" s="344"/>
      <c r="G36" s="345"/>
      <c r="H36" s="131"/>
      <c r="I36" s="273"/>
    </row>
    <row r="37" spans="1:7" ht="18" customHeight="1">
      <c r="A37" s="107"/>
      <c r="B37" s="30" t="s">
        <v>97</v>
      </c>
      <c r="C37" s="31"/>
      <c r="D37" s="31"/>
      <c r="E37" s="31"/>
      <c r="F37" s="31"/>
      <c r="G37" s="31"/>
    </row>
    <row r="38" spans="1:7" ht="18" customHeight="1">
      <c r="A38" s="123"/>
      <c r="B38" s="50"/>
      <c r="C38" s="51"/>
      <c r="D38" s="51"/>
      <c r="E38" s="51"/>
      <c r="F38" s="51"/>
      <c r="G38" s="138" t="s">
        <v>61</v>
      </c>
    </row>
    <row r="39" spans="1:7" ht="30" customHeight="1">
      <c r="A39" s="139">
        <v>9</v>
      </c>
      <c r="B39" s="339" t="s">
        <v>93</v>
      </c>
      <c r="C39" s="339"/>
      <c r="D39" s="339"/>
      <c r="E39" s="339"/>
      <c r="F39" s="340"/>
      <c r="G39" s="140">
        <v>0</v>
      </c>
    </row>
    <row r="40" spans="1:7" ht="9" customHeight="1">
      <c r="A40" s="139"/>
      <c r="B40" s="53"/>
      <c r="C40" s="34"/>
      <c r="D40" s="34"/>
      <c r="E40" s="34"/>
      <c r="F40" s="34"/>
      <c r="G40" s="142"/>
    </row>
    <row r="41" spans="1:7" ht="30" customHeight="1">
      <c r="A41" s="139">
        <v>10</v>
      </c>
      <c r="B41" s="339" t="s">
        <v>94</v>
      </c>
      <c r="C41" s="339"/>
      <c r="D41" s="339"/>
      <c r="E41" s="339"/>
      <c r="F41" s="340"/>
      <c r="G41" s="140">
        <v>20000</v>
      </c>
    </row>
    <row r="42" spans="1:7" ht="9" customHeight="1">
      <c r="A42" s="139"/>
      <c r="B42" s="53"/>
      <c r="C42" s="34"/>
      <c r="D42" s="34"/>
      <c r="E42" s="34"/>
      <c r="F42" s="34"/>
      <c r="G42" s="35"/>
    </row>
    <row r="43" spans="1:7" ht="20.25" customHeight="1">
      <c r="A43" s="139">
        <v>11</v>
      </c>
      <c r="B43" s="136" t="s">
        <v>78</v>
      </c>
      <c r="C43" s="34"/>
      <c r="D43" s="34"/>
      <c r="E43" s="34"/>
      <c r="F43" s="34"/>
      <c r="G43" s="154"/>
    </row>
    <row r="44" spans="1:7" ht="9" customHeight="1">
      <c r="A44" s="139"/>
      <c r="B44" s="53"/>
      <c r="C44" s="34"/>
      <c r="D44" s="34"/>
      <c r="E44" s="34"/>
      <c r="F44" s="34"/>
      <c r="G44" s="35"/>
    </row>
    <row r="45" spans="1:7" ht="20.25" customHeight="1">
      <c r="A45" s="139">
        <v>12</v>
      </c>
      <c r="B45" s="136" t="s">
        <v>78</v>
      </c>
      <c r="C45" s="34"/>
      <c r="D45" s="34"/>
      <c r="E45" s="34"/>
      <c r="F45" s="34"/>
      <c r="G45" s="154"/>
    </row>
    <row r="46" spans="1:7" ht="9" customHeight="1">
      <c r="A46" s="139"/>
      <c r="B46" s="53"/>
      <c r="C46" s="34"/>
      <c r="D46" s="34"/>
      <c r="E46" s="34"/>
      <c r="F46" s="34"/>
      <c r="G46" s="52"/>
    </row>
    <row r="47" spans="1:7" ht="18" customHeight="1">
      <c r="A47" s="139"/>
      <c r="B47" s="155"/>
      <c r="C47" s="155"/>
      <c r="D47" s="156"/>
      <c r="E47" s="156"/>
      <c r="F47" s="157" t="s">
        <v>58</v>
      </c>
      <c r="G47" s="158" t="s">
        <v>59</v>
      </c>
    </row>
    <row r="48" spans="1:9" s="132" customFormat="1" ht="30" customHeight="1">
      <c r="A48" s="139">
        <v>13</v>
      </c>
      <c r="B48" s="339" t="s">
        <v>49</v>
      </c>
      <c r="C48" s="339"/>
      <c r="D48" s="339"/>
      <c r="E48" s="340"/>
      <c r="F48" s="176"/>
      <c r="G48" s="176"/>
      <c r="H48" s="122">
        <v>2</v>
      </c>
      <c r="I48" s="267" t="str">
        <f>IF(H48=1,"VERO",IF(H48=2,"FALSO",""))</f>
        <v>FALSO</v>
      </c>
    </row>
    <row r="49" spans="1:9" s="132" customFormat="1" ht="9" customHeight="1">
      <c r="A49" s="129"/>
      <c r="B49" s="135"/>
      <c r="C49" s="135"/>
      <c r="D49" s="135"/>
      <c r="E49" s="161"/>
      <c r="F49" s="161"/>
      <c r="G49" s="162"/>
      <c r="H49" s="122"/>
      <c r="I49" s="267"/>
    </row>
    <row r="50" spans="1:9" s="132" customFormat="1" ht="20.25" customHeight="1">
      <c r="A50" s="139">
        <v>14</v>
      </c>
      <c r="B50" s="346" t="s">
        <v>99</v>
      </c>
      <c r="C50" s="346"/>
      <c r="D50" s="346"/>
      <c r="E50" s="347"/>
      <c r="F50" s="176"/>
      <c r="G50" s="176"/>
      <c r="H50" s="122">
        <v>2</v>
      </c>
      <c r="I50" s="267" t="str">
        <f>IF(H50=1,"VERO",IF(H50=2,"FALSO",""))</f>
        <v>FALSO</v>
      </c>
    </row>
    <row r="51" spans="1:9" s="132" customFormat="1" ht="9" customHeight="1">
      <c r="A51" s="129"/>
      <c r="B51" s="135"/>
      <c r="C51" s="135"/>
      <c r="D51" s="135"/>
      <c r="E51" s="147"/>
      <c r="F51" s="163"/>
      <c r="G51" s="164"/>
      <c r="H51" s="122"/>
      <c r="I51" s="267"/>
    </row>
    <row r="52" spans="1:9" s="132" customFormat="1" ht="20.25" customHeight="1">
      <c r="A52" s="139">
        <v>15</v>
      </c>
      <c r="B52" s="346" t="s">
        <v>100</v>
      </c>
      <c r="C52" s="346"/>
      <c r="D52" s="346"/>
      <c r="E52" s="347"/>
      <c r="F52" s="176"/>
      <c r="G52" s="176"/>
      <c r="H52" s="122">
        <v>2</v>
      </c>
      <c r="I52" s="267" t="str">
        <f>IF(H52=1,"VERO",IF(H52=2,"FALSO",""))</f>
        <v>FALSO</v>
      </c>
    </row>
    <row r="53" spans="1:9" s="132" customFormat="1" ht="9" customHeight="1">
      <c r="A53" s="129"/>
      <c r="B53" s="135"/>
      <c r="C53" s="135"/>
      <c r="D53" s="135"/>
      <c r="E53" s="147"/>
      <c r="F53" s="163"/>
      <c r="G53" s="164"/>
      <c r="H53" s="122"/>
      <c r="I53" s="267"/>
    </row>
    <row r="54" spans="1:9" s="132" customFormat="1" ht="20.25" customHeight="1">
      <c r="A54" s="139">
        <v>16</v>
      </c>
      <c r="B54" s="346" t="s">
        <v>101</v>
      </c>
      <c r="C54" s="346"/>
      <c r="D54" s="346"/>
      <c r="E54" s="347"/>
      <c r="F54" s="176"/>
      <c r="G54" s="176"/>
      <c r="H54" s="122">
        <v>2</v>
      </c>
      <c r="I54" s="267" t="str">
        <f>IF(H54=1,"VERO",IF(H54=2,"FALSO",""))</f>
        <v>FALSO</v>
      </c>
    </row>
    <row r="55" spans="1:9" s="132" customFormat="1" ht="9" customHeight="1">
      <c r="A55" s="129"/>
      <c r="B55" s="134"/>
      <c r="C55" s="147"/>
      <c r="D55" s="147"/>
      <c r="E55" s="147"/>
      <c r="F55" s="141"/>
      <c r="G55" s="142"/>
      <c r="H55" s="131"/>
      <c r="I55" s="273"/>
    </row>
    <row r="56" spans="1:7" ht="20.25" customHeight="1">
      <c r="A56" s="139">
        <v>17</v>
      </c>
      <c r="B56" s="360" t="s">
        <v>98</v>
      </c>
      <c r="C56" s="360"/>
      <c r="D56" s="360"/>
      <c r="E56" s="361"/>
      <c r="F56" s="157" t="s">
        <v>79</v>
      </c>
      <c r="G56" s="158" t="s">
        <v>80</v>
      </c>
    </row>
    <row r="57" spans="1:7" ht="30" customHeight="1">
      <c r="A57" s="139"/>
      <c r="B57" s="156"/>
      <c r="C57" s="156"/>
      <c r="D57" s="156"/>
      <c r="E57" s="275"/>
      <c r="F57" s="133">
        <v>1</v>
      </c>
      <c r="G57" s="133">
        <v>10000</v>
      </c>
    </row>
    <row r="58" spans="1:7" ht="9" customHeight="1">
      <c r="A58" s="139"/>
      <c r="B58" s="167"/>
      <c r="C58" s="155"/>
      <c r="D58" s="156"/>
      <c r="E58" s="156"/>
      <c r="F58" s="34"/>
      <c r="G58" s="35"/>
    </row>
    <row r="59" spans="1:7" ht="30" customHeight="1">
      <c r="A59" s="139"/>
      <c r="B59" s="276"/>
      <c r="C59" s="276"/>
      <c r="D59" s="276"/>
      <c r="E59" s="156"/>
      <c r="F59" s="133">
        <v>1</v>
      </c>
      <c r="G59" s="133">
        <v>10000</v>
      </c>
    </row>
    <row r="60" spans="1:7" ht="9" customHeight="1">
      <c r="A60" s="139"/>
      <c r="B60" s="167"/>
      <c r="C60" s="155"/>
      <c r="D60" s="156"/>
      <c r="E60" s="166"/>
      <c r="F60" s="34"/>
      <c r="G60" s="168"/>
    </row>
    <row r="61" spans="1:7" ht="30" customHeight="1">
      <c r="A61" s="139"/>
      <c r="B61" s="167"/>
      <c r="C61" s="155"/>
      <c r="D61" s="156"/>
      <c r="E61" s="166"/>
      <c r="F61" s="133"/>
      <c r="G61" s="133"/>
    </row>
    <row r="62" spans="1:7" ht="9" customHeight="1">
      <c r="A62" s="139"/>
      <c r="B62" s="167"/>
      <c r="C62" s="155"/>
      <c r="D62" s="156"/>
      <c r="E62" s="156"/>
      <c r="F62" s="34"/>
      <c r="G62" s="35"/>
    </row>
    <row r="63" spans="1:7" ht="30" customHeight="1">
      <c r="A63" s="149"/>
      <c r="B63" s="169"/>
      <c r="C63" s="170"/>
      <c r="D63" s="171"/>
      <c r="E63" s="171"/>
      <c r="F63" s="133"/>
      <c r="G63" s="133"/>
    </row>
    <row r="64" spans="1:7" ht="18" customHeight="1" hidden="1">
      <c r="A64" s="117"/>
      <c r="B64" s="166"/>
      <c r="C64" s="155"/>
      <c r="D64" s="156"/>
      <c r="E64" s="156"/>
      <c r="F64" s="137"/>
      <c r="G64" s="137"/>
    </row>
    <row r="65" spans="1:9" s="132" customFormat="1" ht="18" customHeight="1" hidden="1">
      <c r="A65" s="107"/>
      <c r="B65" s="172" t="s">
        <v>81</v>
      </c>
      <c r="C65" s="173"/>
      <c r="D65" s="108"/>
      <c r="E65" s="108"/>
      <c r="F65" s="31"/>
      <c r="G65" s="31"/>
      <c r="H65" s="131"/>
      <c r="I65" s="273"/>
    </row>
    <row r="66" spans="1:9" s="132" customFormat="1" ht="18" customHeight="1" hidden="1">
      <c r="A66" s="123"/>
      <c r="B66" s="174"/>
      <c r="C66" s="174"/>
      <c r="D66" s="125"/>
      <c r="E66" s="125"/>
      <c r="F66" s="157" t="s">
        <v>58</v>
      </c>
      <c r="G66" s="158" t="s">
        <v>59</v>
      </c>
      <c r="H66" s="131"/>
      <c r="I66" s="273"/>
    </row>
    <row r="67" spans="1:9" s="175" customFormat="1" ht="19.5" customHeight="1" hidden="1">
      <c r="A67" s="129">
        <v>18</v>
      </c>
      <c r="B67" s="135" t="s">
        <v>82</v>
      </c>
      <c r="C67" s="135"/>
      <c r="D67" s="135"/>
      <c r="E67" s="277"/>
      <c r="F67" s="159"/>
      <c r="G67" s="159"/>
      <c r="H67" s="239">
        <v>0</v>
      </c>
      <c r="I67" s="267">
        <f>IF(H67=1,"VERO",IF(H67=2,"FALSO",""))</f>
      </c>
    </row>
    <row r="68" spans="1:9" s="175" customFormat="1" ht="18" customHeight="1" hidden="1">
      <c r="A68" s="129"/>
      <c r="B68" s="134" t="s">
        <v>83</v>
      </c>
      <c r="C68" s="136"/>
      <c r="D68" s="136"/>
      <c r="E68" s="147"/>
      <c r="F68" s="141"/>
      <c r="G68" s="142"/>
      <c r="H68" s="239"/>
      <c r="I68" s="278"/>
    </row>
    <row r="69" spans="1:9" s="175" customFormat="1" ht="19.5" customHeight="1" hidden="1">
      <c r="A69" s="129">
        <v>19</v>
      </c>
      <c r="B69" s="134" t="s">
        <v>78</v>
      </c>
      <c r="C69" s="279"/>
      <c r="D69" s="279"/>
      <c r="E69" s="136"/>
      <c r="F69" s="192"/>
      <c r="G69" s="192"/>
      <c r="H69" s="239"/>
      <c r="I69" s="267">
        <f>IF(H69=1,"VERO",IF(H69=2,"FALSO",""))</f>
      </c>
    </row>
    <row r="70" spans="1:9" s="145" customFormat="1" ht="18" customHeight="1" hidden="1">
      <c r="A70" s="139"/>
      <c r="E70" s="136"/>
      <c r="F70" s="137"/>
      <c r="G70" s="177"/>
      <c r="H70" s="179"/>
      <c r="I70" s="280"/>
    </row>
    <row r="71" spans="1:9" s="145" customFormat="1" ht="19.5" customHeight="1" hidden="1">
      <c r="A71" s="139">
        <v>20</v>
      </c>
      <c r="B71" s="134" t="s">
        <v>78</v>
      </c>
      <c r="C71" s="136"/>
      <c r="D71" s="136"/>
      <c r="E71" s="136"/>
      <c r="F71" s="192"/>
      <c r="G71" s="192"/>
      <c r="H71" s="179"/>
      <c r="I71" s="267">
        <f>IF(H71=1,"VERO",IF(H71=2,"FALSO",""))</f>
      </c>
    </row>
    <row r="72" spans="1:9" s="145" customFormat="1" ht="18" customHeight="1" hidden="1">
      <c r="A72" s="139"/>
      <c r="B72" s="134"/>
      <c r="C72" s="136"/>
      <c r="D72" s="136"/>
      <c r="E72" s="136"/>
      <c r="F72" s="137"/>
      <c r="G72" s="177"/>
      <c r="H72" s="179"/>
      <c r="I72" s="280"/>
    </row>
    <row r="73" spans="1:9" s="145" customFormat="1" ht="19.5" customHeight="1" hidden="1">
      <c r="A73" s="139">
        <v>21</v>
      </c>
      <c r="B73" s="134" t="s">
        <v>78</v>
      </c>
      <c r="C73" s="136"/>
      <c r="D73" s="136"/>
      <c r="E73" s="136"/>
      <c r="F73" s="192"/>
      <c r="G73" s="192"/>
      <c r="H73" s="179"/>
      <c r="I73" s="267">
        <f>IF(H73=1,"VERO",IF(H73=2,"FALSO",""))</f>
      </c>
    </row>
    <row r="74" spans="1:9" s="145" customFormat="1" ht="18" customHeight="1" hidden="1">
      <c r="A74" s="139"/>
      <c r="B74" s="134"/>
      <c r="C74" s="136"/>
      <c r="D74" s="136"/>
      <c r="E74" s="136"/>
      <c r="F74" s="137"/>
      <c r="G74" s="177"/>
      <c r="H74" s="179"/>
      <c r="I74" s="280"/>
    </row>
    <row r="75" spans="1:9" s="145" customFormat="1" ht="18" customHeight="1" hidden="1">
      <c r="A75" s="129"/>
      <c r="B75" s="136"/>
      <c r="C75" s="136"/>
      <c r="D75" s="134"/>
      <c r="E75" s="135"/>
      <c r="F75" s="137"/>
      <c r="G75" s="138" t="s">
        <v>61</v>
      </c>
      <c r="H75" s="179"/>
      <c r="I75" s="280"/>
    </row>
    <row r="76" spans="1:9" s="145" customFormat="1" ht="18" customHeight="1" hidden="1">
      <c r="A76" s="129">
        <v>22</v>
      </c>
      <c r="B76" s="135" t="s">
        <v>84</v>
      </c>
      <c r="C76" s="135"/>
      <c r="D76" s="135"/>
      <c r="E76" s="135"/>
      <c r="F76" s="182"/>
      <c r="G76" s="281"/>
      <c r="H76" s="179"/>
      <c r="I76" s="280"/>
    </row>
    <row r="77" spans="1:9" s="145" customFormat="1" ht="18" customHeight="1" hidden="1">
      <c r="A77" s="129"/>
      <c r="B77" s="135"/>
      <c r="C77" s="135"/>
      <c r="D77" s="135"/>
      <c r="E77" s="135"/>
      <c r="F77" s="36"/>
      <c r="G77" s="142"/>
      <c r="H77" s="179"/>
      <c r="I77" s="280"/>
    </row>
    <row r="78" spans="1:9" s="145" customFormat="1" ht="18" customHeight="1" hidden="1">
      <c r="A78" s="129">
        <v>23</v>
      </c>
      <c r="B78" s="135" t="s">
        <v>85</v>
      </c>
      <c r="C78" s="135"/>
      <c r="D78" s="135"/>
      <c r="E78" s="135"/>
      <c r="F78" s="182"/>
      <c r="G78" s="281"/>
      <c r="H78" s="179"/>
      <c r="I78" s="267"/>
    </row>
    <row r="79" spans="1:9" s="166" customFormat="1" ht="18" customHeight="1" hidden="1">
      <c r="A79" s="129"/>
      <c r="B79" s="135"/>
      <c r="C79" s="135"/>
      <c r="D79" s="135"/>
      <c r="E79" s="135"/>
      <c r="F79" s="36"/>
      <c r="G79" s="33"/>
      <c r="H79" s="178"/>
      <c r="I79" s="282"/>
    </row>
    <row r="80" spans="1:9" s="166" customFormat="1" ht="18" customHeight="1" hidden="1">
      <c r="A80" s="129">
        <v>24</v>
      </c>
      <c r="B80" s="135" t="s">
        <v>86</v>
      </c>
      <c r="C80" s="135"/>
      <c r="D80" s="135"/>
      <c r="E80" s="135"/>
      <c r="F80" s="182"/>
      <c r="G80" s="281"/>
      <c r="H80" s="178"/>
      <c r="I80" s="267"/>
    </row>
    <row r="81" spans="1:9" s="166" customFormat="1" ht="18" customHeight="1" hidden="1">
      <c r="A81" s="129"/>
      <c r="B81" s="135"/>
      <c r="C81" s="135"/>
      <c r="D81" s="135"/>
      <c r="E81" s="135"/>
      <c r="F81" s="141"/>
      <c r="G81" s="142"/>
      <c r="H81" s="178"/>
      <c r="I81" s="282"/>
    </row>
    <row r="82" spans="1:9" s="166" customFormat="1" ht="18" customHeight="1" hidden="1">
      <c r="A82" s="129">
        <v>25</v>
      </c>
      <c r="B82" s="135" t="s">
        <v>87</v>
      </c>
      <c r="C82" s="135"/>
      <c r="D82" s="135"/>
      <c r="E82" s="135"/>
      <c r="F82" s="182"/>
      <c r="G82" s="281"/>
      <c r="H82" s="178"/>
      <c r="I82" s="283"/>
    </row>
    <row r="83" spans="1:9" s="166" customFormat="1" ht="18" customHeight="1" hidden="1">
      <c r="A83" s="129"/>
      <c r="B83" s="135"/>
      <c r="C83" s="135"/>
      <c r="D83" s="135"/>
      <c r="E83" s="135"/>
      <c r="F83" s="147"/>
      <c r="G83" s="146"/>
      <c r="H83" s="178"/>
      <c r="I83" s="283"/>
    </row>
    <row r="84" spans="1:9" s="166" customFormat="1" ht="18" customHeight="1" hidden="1">
      <c r="A84" s="129">
        <v>26</v>
      </c>
      <c r="B84" s="135" t="s">
        <v>78</v>
      </c>
      <c r="C84" s="135"/>
      <c r="D84" s="135"/>
      <c r="E84" s="135"/>
      <c r="F84" s="147"/>
      <c r="G84" s="284"/>
      <c r="H84" s="178"/>
      <c r="I84" s="283"/>
    </row>
    <row r="85" spans="1:9" s="166" customFormat="1" ht="18" customHeight="1" hidden="1">
      <c r="A85" s="129"/>
      <c r="B85" s="135"/>
      <c r="C85" s="135"/>
      <c r="D85" s="135"/>
      <c r="E85" s="135"/>
      <c r="F85" s="147"/>
      <c r="G85" s="183"/>
      <c r="H85" s="178"/>
      <c r="I85" s="283"/>
    </row>
    <row r="86" spans="1:9" s="166" customFormat="1" ht="18" customHeight="1" hidden="1">
      <c r="A86" s="129">
        <v>27</v>
      </c>
      <c r="B86" s="135" t="s">
        <v>78</v>
      </c>
      <c r="C86" s="135"/>
      <c r="D86" s="135"/>
      <c r="E86" s="135"/>
      <c r="F86" s="147"/>
      <c r="G86" s="284"/>
      <c r="H86" s="178"/>
      <c r="I86" s="283"/>
    </row>
    <row r="87" spans="1:9" s="166" customFormat="1" ht="18" customHeight="1" hidden="1">
      <c r="A87" s="184"/>
      <c r="B87" s="150"/>
      <c r="C87" s="150"/>
      <c r="D87" s="150"/>
      <c r="E87" s="150"/>
      <c r="F87" s="185"/>
      <c r="G87" s="186"/>
      <c r="H87" s="187"/>
      <c r="I87" s="282"/>
    </row>
    <row r="88" spans="1:9" s="166" customFormat="1" ht="18" customHeight="1">
      <c r="A88" s="285"/>
      <c r="B88" s="251"/>
      <c r="C88" s="251"/>
      <c r="D88" s="251"/>
      <c r="E88" s="251"/>
      <c r="F88" s="286"/>
      <c r="G88" s="287"/>
      <c r="H88" s="188"/>
      <c r="I88" s="282"/>
    </row>
    <row r="89" spans="1:7" ht="18" customHeight="1">
      <c r="A89" s="288"/>
      <c r="B89" s="79" t="s">
        <v>90</v>
      </c>
      <c r="C89" s="170"/>
      <c r="D89" s="171"/>
      <c r="E89" s="171"/>
      <c r="F89" s="289"/>
      <c r="G89" s="289"/>
    </row>
    <row r="90" spans="1:9" s="190" customFormat="1" ht="18" customHeight="1">
      <c r="A90" s="123"/>
      <c r="B90" s="174"/>
      <c r="C90" s="174"/>
      <c r="D90" s="125"/>
      <c r="E90" s="125"/>
      <c r="F90" s="157" t="s">
        <v>58</v>
      </c>
      <c r="G90" s="158" t="s">
        <v>59</v>
      </c>
      <c r="H90" s="189"/>
      <c r="I90" s="290"/>
    </row>
    <row r="91" spans="1:9" s="190" customFormat="1" ht="30" customHeight="1">
      <c r="A91" s="139">
        <v>51</v>
      </c>
      <c r="B91" s="339" t="s">
        <v>50</v>
      </c>
      <c r="C91" s="339"/>
      <c r="D91" s="339"/>
      <c r="E91" s="340"/>
      <c r="F91" s="159"/>
      <c r="G91" s="159"/>
      <c r="H91" s="189">
        <v>1</v>
      </c>
      <c r="I91" s="267" t="str">
        <f>IF(H91=1,"VERO",IF(H91=2,"FALSO",""))</f>
        <v>VERO</v>
      </c>
    </row>
    <row r="92" spans="1:9" s="190" customFormat="1" ht="9" customHeight="1">
      <c r="A92" s="129"/>
      <c r="B92" s="191"/>
      <c r="C92" s="160"/>
      <c r="D92" s="161"/>
      <c r="E92" s="161"/>
      <c r="F92" s="161"/>
      <c r="G92" s="162"/>
      <c r="H92" s="189"/>
      <c r="I92" s="290"/>
    </row>
    <row r="93" spans="1:9" s="190" customFormat="1" ht="30" customHeight="1">
      <c r="A93" s="139">
        <v>52</v>
      </c>
      <c r="B93" s="362" t="s">
        <v>190</v>
      </c>
      <c r="C93" s="362"/>
      <c r="D93" s="362"/>
      <c r="E93" s="363"/>
      <c r="F93" s="291"/>
      <c r="G93" s="291"/>
      <c r="H93" s="189">
        <v>1</v>
      </c>
      <c r="I93" s="267" t="str">
        <f>IF(H93=1,"VERO",IF(H93=2,"FALSO",""))</f>
        <v>VERO</v>
      </c>
    </row>
    <row r="94" spans="1:9" s="190" customFormat="1" ht="9" customHeight="1">
      <c r="A94" s="129"/>
      <c r="B94" s="191"/>
      <c r="C94" s="160"/>
      <c r="D94" s="161"/>
      <c r="E94" s="161"/>
      <c r="F94" s="161"/>
      <c r="G94" s="162"/>
      <c r="H94" s="189"/>
      <c r="I94" s="290"/>
    </row>
    <row r="95" spans="1:9" s="190" customFormat="1" ht="30" customHeight="1">
      <c r="A95" s="139">
        <v>53</v>
      </c>
      <c r="B95" s="257" t="s">
        <v>78</v>
      </c>
      <c r="C95" s="160"/>
      <c r="D95" s="161"/>
      <c r="E95" s="161"/>
      <c r="F95" s="165"/>
      <c r="G95" s="165"/>
      <c r="H95" s="189"/>
      <c r="I95" s="267"/>
    </row>
    <row r="96" spans="1:9" s="190" customFormat="1" ht="9" customHeight="1">
      <c r="A96" s="129"/>
      <c r="B96" s="191"/>
      <c r="C96" s="160"/>
      <c r="D96" s="161"/>
      <c r="E96" s="161"/>
      <c r="F96" s="161"/>
      <c r="G96" s="162"/>
      <c r="H96" s="189"/>
      <c r="I96" s="290"/>
    </row>
    <row r="97" spans="1:9" s="190" customFormat="1" ht="18" customHeight="1">
      <c r="A97" s="139">
        <v>54</v>
      </c>
      <c r="B97" s="257" t="s">
        <v>78</v>
      </c>
      <c r="C97" s="195"/>
      <c r="D97" s="196"/>
      <c r="E97" s="196"/>
      <c r="F97" s="196"/>
      <c r="G97" s="138" t="s">
        <v>61</v>
      </c>
      <c r="H97" s="189"/>
      <c r="I97" s="290"/>
    </row>
    <row r="98" spans="1:9" s="190" customFormat="1" ht="18" customHeight="1">
      <c r="A98" s="197"/>
      <c r="B98" s="196"/>
      <c r="C98" s="198"/>
      <c r="D98" s="196"/>
      <c r="E98" s="196">
        <v>55</v>
      </c>
      <c r="F98" s="257" t="s">
        <v>78</v>
      </c>
      <c r="G98" s="154"/>
      <c r="H98" s="189"/>
      <c r="I98" s="290"/>
    </row>
    <row r="99" spans="1:9" s="190" customFormat="1" ht="18" customHeight="1">
      <c r="A99" s="197"/>
      <c r="B99" s="196"/>
      <c r="C99" s="200"/>
      <c r="D99" s="196"/>
      <c r="E99" s="196">
        <v>56</v>
      </c>
      <c r="F99" s="257" t="s">
        <v>78</v>
      </c>
      <c r="G99" s="154"/>
      <c r="H99" s="189"/>
      <c r="I99" s="290"/>
    </row>
    <row r="100" spans="1:9" s="190" customFormat="1" ht="18" customHeight="1">
      <c r="A100" s="197"/>
      <c r="B100" s="196"/>
      <c r="C100" s="200"/>
      <c r="D100" s="196"/>
      <c r="E100" s="196">
        <v>57</v>
      </c>
      <c r="F100" s="257" t="s">
        <v>78</v>
      </c>
      <c r="G100" s="154"/>
      <c r="H100" s="189"/>
      <c r="I100" s="290"/>
    </row>
    <row r="101" spans="1:9" s="203" customFormat="1" ht="18" customHeight="1">
      <c r="A101" s="197"/>
      <c r="B101" s="196"/>
      <c r="C101" s="200"/>
      <c r="D101" s="196"/>
      <c r="E101" s="196">
        <v>58</v>
      </c>
      <c r="F101" s="257" t="s">
        <v>78</v>
      </c>
      <c r="G101" s="154"/>
      <c r="H101" s="202"/>
      <c r="I101" s="292"/>
    </row>
    <row r="102" spans="1:9" s="190" customFormat="1" ht="18" customHeight="1">
      <c r="A102" s="197"/>
      <c r="B102" s="196"/>
      <c r="C102" s="198"/>
      <c r="D102" s="196"/>
      <c r="E102" s="196">
        <v>59</v>
      </c>
      <c r="F102" s="257" t="s">
        <v>78</v>
      </c>
      <c r="G102" s="154"/>
      <c r="H102" s="57"/>
      <c r="I102" s="290"/>
    </row>
    <row r="103" spans="1:9" s="190" customFormat="1" ht="18" customHeight="1">
      <c r="A103" s="197"/>
      <c r="B103" s="196"/>
      <c r="C103" s="204"/>
      <c r="D103" s="196"/>
      <c r="E103" s="196">
        <v>60</v>
      </c>
      <c r="F103" s="257" t="s">
        <v>78</v>
      </c>
      <c r="G103" s="154"/>
      <c r="H103" s="189"/>
      <c r="I103" s="290"/>
    </row>
    <row r="104" spans="1:12" s="190" customFormat="1" ht="18" customHeight="1" hidden="1">
      <c r="A104" s="197"/>
      <c r="B104" s="348"/>
      <c r="C104" s="349"/>
      <c r="D104" s="349"/>
      <c r="E104" s="349"/>
      <c r="F104" s="350"/>
      <c r="G104" s="205"/>
      <c r="H104" s="58"/>
      <c r="I104" s="59"/>
      <c r="J104" s="351"/>
      <c r="K104" s="351"/>
      <c r="L104" s="352"/>
    </row>
    <row r="105" spans="1:12" s="190" customFormat="1" ht="9" customHeight="1">
      <c r="A105" s="206"/>
      <c r="B105" s="196"/>
      <c r="C105" s="196"/>
      <c r="D105" s="196"/>
      <c r="E105" s="196"/>
      <c r="F105" s="196"/>
      <c r="G105" s="207"/>
      <c r="H105" s="60"/>
      <c r="I105" s="59"/>
      <c r="J105" s="351"/>
      <c r="K105" s="351"/>
      <c r="L105" s="352"/>
    </row>
    <row r="106" spans="1:9" s="190" customFormat="1" ht="30" customHeight="1">
      <c r="A106" s="208">
        <v>61</v>
      </c>
      <c r="B106" s="364" t="s">
        <v>41</v>
      </c>
      <c r="C106" s="364"/>
      <c r="D106" s="364"/>
      <c r="E106" s="364"/>
      <c r="F106" s="365"/>
      <c r="G106" s="209">
        <v>0</v>
      </c>
      <c r="H106" s="61"/>
      <c r="I106" s="290"/>
    </row>
    <row r="107" spans="1:9" s="190" customFormat="1" ht="18" customHeight="1">
      <c r="A107" s="208"/>
      <c r="B107" s="94"/>
      <c r="C107" s="94"/>
      <c r="D107" s="94"/>
      <c r="E107" s="94"/>
      <c r="F107" s="94"/>
      <c r="G107" s="210"/>
      <c r="H107" s="61"/>
      <c r="I107" s="290"/>
    </row>
    <row r="108" spans="1:9" s="190" customFormat="1" ht="18" customHeight="1">
      <c r="A108" s="211">
        <v>62</v>
      </c>
      <c r="B108" s="194" t="s">
        <v>42</v>
      </c>
      <c r="C108" s="195"/>
      <c r="D108" s="195"/>
      <c r="E108" s="196">
        <v>63</v>
      </c>
      <c r="F108" s="204" t="s">
        <v>102</v>
      </c>
      <c r="G108" s="210"/>
      <c r="H108" s="62"/>
      <c r="I108" s="290"/>
    </row>
    <row r="109" spans="1:9" s="190" customFormat="1" ht="18" customHeight="1">
      <c r="A109" s="197"/>
      <c r="B109" s="196" t="s">
        <v>43</v>
      </c>
      <c r="C109" s="198"/>
      <c r="D109" s="212"/>
      <c r="E109" s="196">
        <v>64</v>
      </c>
      <c r="F109" s="198" t="s">
        <v>95</v>
      </c>
      <c r="G109" s="209"/>
      <c r="H109" s="62"/>
      <c r="I109" s="290"/>
    </row>
    <row r="110" spans="1:9" s="190" customFormat="1" ht="18" customHeight="1">
      <c r="A110" s="197"/>
      <c r="B110" s="196" t="s">
        <v>44</v>
      </c>
      <c r="C110" s="200"/>
      <c r="D110" s="196"/>
      <c r="E110" s="196">
        <v>65</v>
      </c>
      <c r="F110" s="201" t="s">
        <v>45</v>
      </c>
      <c r="G110" s="144"/>
      <c r="H110" s="62"/>
      <c r="I110" s="290"/>
    </row>
    <row r="111" spans="1:9" s="190" customFormat="1" ht="9" customHeight="1">
      <c r="A111" s="197"/>
      <c r="B111" s="198"/>
      <c r="C111" s="198"/>
      <c r="D111" s="198"/>
      <c r="E111" s="213"/>
      <c r="F111" s="214"/>
      <c r="G111" s="210"/>
      <c r="H111" s="189"/>
      <c r="I111" s="290"/>
    </row>
    <row r="112" spans="1:9" s="190" customFormat="1" ht="18" customHeight="1">
      <c r="A112" s="206"/>
      <c r="B112" s="215"/>
      <c r="C112" s="204"/>
      <c r="D112" s="196"/>
      <c r="E112" s="196">
        <v>66</v>
      </c>
      <c r="F112" s="204" t="s">
        <v>103</v>
      </c>
      <c r="G112" s="210"/>
      <c r="H112" s="189"/>
      <c r="I112" s="290"/>
    </row>
    <row r="113" spans="1:9" s="190" customFormat="1" ht="18" customHeight="1">
      <c r="A113" s="197"/>
      <c r="B113" s="196"/>
      <c r="C113" s="198"/>
      <c r="D113" s="212"/>
      <c r="E113" s="196">
        <v>67</v>
      </c>
      <c r="F113" s="198" t="s">
        <v>95</v>
      </c>
      <c r="G113" s="209"/>
      <c r="H113" s="189"/>
      <c r="I113" s="290"/>
    </row>
    <row r="114" spans="1:9" s="190" customFormat="1" ht="18" customHeight="1">
      <c r="A114" s="197"/>
      <c r="B114" s="196"/>
      <c r="C114" s="200"/>
      <c r="D114" s="196"/>
      <c r="E114" s="195">
        <v>68</v>
      </c>
      <c r="F114" s="201" t="s">
        <v>45</v>
      </c>
      <c r="G114" s="144"/>
      <c r="H114" s="189"/>
      <c r="I114" s="290"/>
    </row>
    <row r="115" spans="1:9" s="190" customFormat="1" ht="9" customHeight="1">
      <c r="A115" s="197"/>
      <c r="B115" s="198"/>
      <c r="C115" s="198"/>
      <c r="D115" s="198"/>
      <c r="E115" s="213"/>
      <c r="F115" s="214"/>
      <c r="G115" s="210"/>
      <c r="H115" s="189"/>
      <c r="I115" s="290"/>
    </row>
    <row r="116" spans="1:9" s="190" customFormat="1" ht="18" customHeight="1">
      <c r="A116" s="206"/>
      <c r="B116" s="215"/>
      <c r="C116" s="204"/>
      <c r="D116" s="196"/>
      <c r="E116" s="196">
        <v>69</v>
      </c>
      <c r="F116" s="204" t="s">
        <v>104</v>
      </c>
      <c r="G116" s="210"/>
      <c r="H116" s="189"/>
      <c r="I116" s="290"/>
    </row>
    <row r="117" spans="1:9" s="190" customFormat="1" ht="18" customHeight="1">
      <c r="A117" s="197"/>
      <c r="B117" s="196"/>
      <c r="C117" s="198"/>
      <c r="D117" s="212"/>
      <c r="E117" s="196">
        <v>70</v>
      </c>
      <c r="F117" s="198" t="s">
        <v>95</v>
      </c>
      <c r="G117" s="209"/>
      <c r="H117" s="189"/>
      <c r="I117" s="290"/>
    </row>
    <row r="118" spans="1:9" s="190" customFormat="1" ht="18" customHeight="1">
      <c r="A118" s="197"/>
      <c r="B118" s="196"/>
      <c r="C118" s="200"/>
      <c r="D118" s="196"/>
      <c r="E118" s="195">
        <v>71</v>
      </c>
      <c r="F118" s="201" t="s">
        <v>45</v>
      </c>
      <c r="G118" s="144"/>
      <c r="H118" s="189"/>
      <c r="I118" s="290"/>
    </row>
    <row r="119" spans="1:9" s="190" customFormat="1" ht="9" customHeight="1">
      <c r="A119" s="197"/>
      <c r="B119" s="196"/>
      <c r="C119" s="200"/>
      <c r="D119" s="196"/>
      <c r="E119" s="196"/>
      <c r="F119" s="201"/>
      <c r="G119" s="216"/>
      <c r="H119" s="189"/>
      <c r="I119" s="290"/>
    </row>
    <row r="120" spans="1:9" s="190" customFormat="1" ht="18" customHeight="1">
      <c r="A120" s="206"/>
      <c r="B120" s="215"/>
      <c r="C120" s="204"/>
      <c r="D120" s="196"/>
      <c r="E120" s="217">
        <v>72</v>
      </c>
      <c r="F120" s="204" t="s">
        <v>105</v>
      </c>
      <c r="G120" s="210"/>
      <c r="H120" s="189"/>
      <c r="I120" s="290"/>
    </row>
    <row r="121" spans="1:7" ht="18" customHeight="1">
      <c r="A121" s="197"/>
      <c r="B121" s="196"/>
      <c r="C121" s="198"/>
      <c r="D121" s="212"/>
      <c r="E121" s="196">
        <v>73</v>
      </c>
      <c r="F121" s="198" t="s">
        <v>95</v>
      </c>
      <c r="G121" s="209"/>
    </row>
    <row r="122" spans="1:7" ht="18" customHeight="1">
      <c r="A122" s="197"/>
      <c r="B122" s="196"/>
      <c r="C122" s="198"/>
      <c r="D122" s="212"/>
      <c r="E122" s="196">
        <v>74</v>
      </c>
      <c r="F122" s="201" t="s">
        <v>45</v>
      </c>
      <c r="G122" s="144"/>
    </row>
    <row r="123" spans="1:7" ht="9" customHeight="1">
      <c r="A123" s="197"/>
      <c r="B123" s="196"/>
      <c r="C123" s="198"/>
      <c r="D123" s="212"/>
      <c r="E123" s="196"/>
      <c r="F123" s="201"/>
      <c r="G123" s="218"/>
    </row>
    <row r="124" spans="1:7" ht="18" customHeight="1">
      <c r="A124" s="197"/>
      <c r="B124" s="196"/>
      <c r="C124" s="198"/>
      <c r="D124" s="212"/>
      <c r="E124" s="196">
        <v>75</v>
      </c>
      <c r="F124" s="201"/>
      <c r="G124" s="219"/>
    </row>
    <row r="125" spans="1:7" ht="18" customHeight="1">
      <c r="A125" s="197"/>
      <c r="B125" s="196"/>
      <c r="C125" s="198"/>
      <c r="D125" s="212"/>
      <c r="E125" s="196">
        <v>76</v>
      </c>
      <c r="F125" s="201" t="s">
        <v>78</v>
      </c>
      <c r="G125" s="220"/>
    </row>
    <row r="126" spans="1:7" ht="18" customHeight="1">
      <c r="A126" s="197"/>
      <c r="B126" s="196"/>
      <c r="C126" s="198"/>
      <c r="D126" s="212"/>
      <c r="E126" s="196">
        <v>77</v>
      </c>
      <c r="F126" s="201" t="s">
        <v>78</v>
      </c>
      <c r="G126" s="221"/>
    </row>
    <row r="127" spans="1:7" ht="9" customHeight="1">
      <c r="A127" s="197"/>
      <c r="B127" s="196"/>
      <c r="C127" s="198"/>
      <c r="D127" s="212"/>
      <c r="E127" s="196"/>
      <c r="F127" s="201"/>
      <c r="G127" s="218"/>
    </row>
    <row r="128" spans="1:7" ht="18" customHeight="1">
      <c r="A128" s="197"/>
      <c r="B128" s="196"/>
      <c r="C128" s="198"/>
      <c r="D128" s="212"/>
      <c r="E128" s="196">
        <v>78</v>
      </c>
      <c r="F128" s="201"/>
      <c r="G128" s="219"/>
    </row>
    <row r="129" spans="1:7" ht="18" customHeight="1">
      <c r="A129" s="197"/>
      <c r="B129" s="196"/>
      <c r="C129" s="198"/>
      <c r="D129" s="212"/>
      <c r="E129" s="196">
        <v>79</v>
      </c>
      <c r="F129" s="201" t="s">
        <v>78</v>
      </c>
      <c r="G129" s="220"/>
    </row>
    <row r="130" spans="1:7" ht="18" customHeight="1">
      <c r="A130" s="197"/>
      <c r="B130" s="196"/>
      <c r="C130" s="198"/>
      <c r="D130" s="212"/>
      <c r="E130" s="196">
        <v>80</v>
      </c>
      <c r="F130" s="201" t="s">
        <v>78</v>
      </c>
      <c r="G130" s="221"/>
    </row>
    <row r="131" spans="1:7" ht="18" customHeight="1">
      <c r="A131" s="222"/>
      <c r="B131" s="166"/>
      <c r="C131" s="198"/>
      <c r="D131" s="212"/>
      <c r="E131" s="366" t="s">
        <v>96</v>
      </c>
      <c r="F131" s="367"/>
      <c r="G131" s="223">
        <f>SUM(G109,G113,G117,G121,G125,G129)</f>
        <v>0</v>
      </c>
    </row>
    <row r="132" spans="1:9" s="190" customFormat="1" ht="9" customHeight="1">
      <c r="A132" s="224"/>
      <c r="B132" s="225"/>
      <c r="C132" s="226"/>
      <c r="D132" s="227"/>
      <c r="E132" s="353"/>
      <c r="F132" s="368"/>
      <c r="G132" s="293"/>
      <c r="H132" s="189"/>
      <c r="I132" s="290"/>
    </row>
    <row r="133" spans="1:9" s="190" customFormat="1" ht="18" customHeight="1">
      <c r="A133" s="228"/>
      <c r="B133" s="229"/>
      <c r="C133" s="229"/>
      <c r="D133" s="229"/>
      <c r="E133" s="213"/>
      <c r="F133" s="214"/>
      <c r="H133" s="189"/>
      <c r="I133" s="290"/>
    </row>
    <row r="134" spans="1:9" s="190" customFormat="1" ht="18" customHeight="1">
      <c r="A134" s="288"/>
      <c r="B134" s="294" t="s">
        <v>46</v>
      </c>
      <c r="C134" s="173"/>
      <c r="D134" s="108"/>
      <c r="E134" s="108"/>
      <c r="F134" s="31"/>
      <c r="G134" s="31"/>
      <c r="H134" s="189"/>
      <c r="I134" s="290"/>
    </row>
    <row r="135" spans="1:9" s="190" customFormat="1" ht="18" customHeight="1">
      <c r="A135" s="208">
        <v>81</v>
      </c>
      <c r="B135" s="201" t="s">
        <v>78</v>
      </c>
      <c r="C135" s="230"/>
      <c r="D135" s="230"/>
      <c r="E135" s="230"/>
      <c r="F135" s="230"/>
      <c r="G135" s="138" t="s">
        <v>61</v>
      </c>
      <c r="H135" s="189"/>
      <c r="I135" s="290"/>
    </row>
    <row r="136" spans="1:9" s="190" customFormat="1" ht="18" customHeight="1">
      <c r="A136" s="208">
        <v>82</v>
      </c>
      <c r="B136" s="201" t="s">
        <v>78</v>
      </c>
      <c r="C136" s="231"/>
      <c r="D136" s="231"/>
      <c r="E136" s="212"/>
      <c r="F136" s="201"/>
      <c r="G136" s="221"/>
      <c r="H136" s="189"/>
      <c r="I136" s="290"/>
    </row>
    <row r="137" spans="1:9" s="190" customFormat="1" ht="18" customHeight="1">
      <c r="A137" s="208">
        <v>83</v>
      </c>
      <c r="B137" s="201" t="s">
        <v>78</v>
      </c>
      <c r="C137" s="231"/>
      <c r="D137" s="231"/>
      <c r="E137" s="212"/>
      <c r="F137" s="201"/>
      <c r="G137" s="221"/>
      <c r="H137" s="189"/>
      <c r="I137" s="290"/>
    </row>
    <row r="138" spans="1:9" s="190" customFormat="1" ht="18" customHeight="1">
      <c r="A138" s="208">
        <v>84</v>
      </c>
      <c r="B138" s="201" t="s">
        <v>78</v>
      </c>
      <c r="C138" s="231"/>
      <c r="D138" s="231"/>
      <c r="E138" s="212"/>
      <c r="F138" s="95"/>
      <c r="G138" s="221"/>
      <c r="H138" s="189"/>
      <c r="I138" s="290"/>
    </row>
    <row r="139" spans="1:9" s="190" customFormat="1" ht="18" customHeight="1">
      <c r="A139" s="208">
        <v>85</v>
      </c>
      <c r="B139" s="201" t="s">
        <v>78</v>
      </c>
      <c r="C139" s="231"/>
      <c r="D139" s="231"/>
      <c r="E139" s="212"/>
      <c r="F139" s="201"/>
      <c r="G139" s="221"/>
      <c r="H139" s="189"/>
      <c r="I139" s="290"/>
    </row>
    <row r="140" spans="1:12" s="190" customFormat="1" ht="18" customHeight="1">
      <c r="A140" s="197"/>
      <c r="B140" s="198"/>
      <c r="C140" s="198"/>
      <c r="D140" s="198"/>
      <c r="E140" s="198"/>
      <c r="F140" s="232"/>
      <c r="G140" s="205"/>
      <c r="H140" s="63"/>
      <c r="I140" s="59"/>
      <c r="J140" s="369"/>
      <c r="K140" s="369"/>
      <c r="L140" s="233"/>
    </row>
    <row r="141" spans="1:12" s="190" customFormat="1" ht="30" customHeight="1">
      <c r="A141" s="197"/>
      <c r="B141" s="215"/>
      <c r="C141" s="204"/>
      <c r="D141" s="196"/>
      <c r="E141" s="196"/>
      <c r="F141" s="196"/>
      <c r="G141" s="35"/>
      <c r="H141" s="64"/>
      <c r="I141" s="59"/>
      <c r="J141" s="370">
        <f>IF((G146+G148+G150)&gt;0,"Grado di differenziazione dei premi di risultato regolati dall'accordo annuale sul fondo anno corrente (le percentuali vanno calcolate con riferimento al totale dei dipendenti dell'Area / Categoria / Fascia al 31/12 dell'anno precedente):","")</f>
      </c>
      <c r="K141" s="370"/>
      <c r="L141" s="370"/>
    </row>
    <row r="142" spans="1:12" s="190" customFormat="1" ht="30" customHeight="1">
      <c r="A142" s="208">
        <v>86</v>
      </c>
      <c r="B142" s="364" t="s">
        <v>47</v>
      </c>
      <c r="C142" s="364"/>
      <c r="D142" s="364"/>
      <c r="E142" s="364"/>
      <c r="F142" s="365"/>
      <c r="G142" s="209">
        <v>591</v>
      </c>
      <c r="H142" s="189"/>
      <c r="I142" s="290"/>
      <c r="J142" s="370"/>
      <c r="K142" s="370"/>
      <c r="L142" s="370"/>
    </row>
    <row r="143" spans="1:12" s="190" customFormat="1" ht="9" customHeight="1">
      <c r="A143" s="208"/>
      <c r="B143" s="200"/>
      <c r="C143" s="204"/>
      <c r="D143" s="196"/>
      <c r="E143" s="196"/>
      <c r="F143" s="196"/>
      <c r="G143" s="234"/>
      <c r="H143" s="189"/>
      <c r="I143" s="290"/>
      <c r="J143" s="370"/>
      <c r="K143" s="370"/>
      <c r="L143" s="370"/>
    </row>
    <row r="144" spans="1:12" s="190" customFormat="1" ht="30" customHeight="1">
      <c r="A144" s="208">
        <v>87</v>
      </c>
      <c r="B144" s="364" t="s">
        <v>48</v>
      </c>
      <c r="C144" s="364"/>
      <c r="D144" s="364"/>
      <c r="E144" s="364"/>
      <c r="F144" s="365"/>
      <c r="G144" s="209"/>
      <c r="H144" s="189"/>
      <c r="I144" s="290"/>
      <c r="J144" s="370"/>
      <c r="K144" s="370"/>
      <c r="L144" s="370"/>
    </row>
    <row r="145" spans="1:12" s="190" customFormat="1" ht="9" customHeight="1">
      <c r="A145" s="208"/>
      <c r="B145" s="200"/>
      <c r="C145" s="204"/>
      <c r="D145" s="196"/>
      <c r="E145" s="196"/>
      <c r="F145" s="196"/>
      <c r="G145" s="234"/>
      <c r="H145" s="189"/>
      <c r="I145" s="290"/>
      <c r="J145" s="370"/>
      <c r="K145" s="370"/>
      <c r="L145" s="370"/>
    </row>
    <row r="146" spans="1:11" s="190" customFormat="1" ht="18" customHeight="1">
      <c r="A146" s="208">
        <v>88</v>
      </c>
      <c r="B146" s="201" t="s">
        <v>78</v>
      </c>
      <c r="C146" s="198"/>
      <c r="D146" s="198"/>
      <c r="E146" s="198"/>
      <c r="F146" s="95"/>
      <c r="G146" s="220"/>
      <c r="H146" s="189"/>
      <c r="I146" s="290"/>
      <c r="J146" s="180">
        <f>IF((G146+G148+G150)&gt;0,"==&gt; ","")</f>
      </c>
      <c r="K146" s="180">
        <f>IF((G146+G148+G150)&gt;0,(ROUND(G146/(G146+G148+G150)*100,2)&amp;"%"),"")</f>
      </c>
    </row>
    <row r="147" spans="1:11" s="190" customFormat="1" ht="9" customHeight="1">
      <c r="A147" s="208"/>
      <c r="B147" s="200"/>
      <c r="C147" s="204"/>
      <c r="D147" s="196"/>
      <c r="E147" s="196"/>
      <c r="F147" s="196"/>
      <c r="G147" s="234"/>
      <c r="H147" s="189"/>
      <c r="I147" s="290"/>
      <c r="J147" s="181"/>
      <c r="K147" s="181"/>
    </row>
    <row r="148" spans="1:11" s="190" customFormat="1" ht="18" customHeight="1">
      <c r="A148" s="208">
        <v>89</v>
      </c>
      <c r="B148" s="201" t="s">
        <v>78</v>
      </c>
      <c r="C148" s="198"/>
      <c r="D148" s="198"/>
      <c r="E148" s="198"/>
      <c r="F148" s="95"/>
      <c r="G148" s="220"/>
      <c r="H148" s="189"/>
      <c r="I148" s="290"/>
      <c r="J148" s="180">
        <f>IF((G146+G148+G150)&gt;0,"==&gt; ","")</f>
      </c>
      <c r="K148" s="180">
        <f>IF((G146+G148+G150)&gt;0,(ROUND(G148/(G146+G148+G150)*100,2)&amp;"%"),"")</f>
      </c>
    </row>
    <row r="149" spans="1:11" s="190" customFormat="1" ht="9" customHeight="1">
      <c r="A149" s="208"/>
      <c r="B149" s="200"/>
      <c r="C149" s="204"/>
      <c r="D149" s="196"/>
      <c r="E149" s="196"/>
      <c r="F149" s="196"/>
      <c r="G149" s="234"/>
      <c r="H149" s="189"/>
      <c r="I149" s="290"/>
      <c r="J149" s="181"/>
      <c r="K149" s="181"/>
    </row>
    <row r="150" spans="1:11" s="190" customFormat="1" ht="18" customHeight="1">
      <c r="A150" s="208">
        <v>90</v>
      </c>
      <c r="B150" s="201" t="s">
        <v>78</v>
      </c>
      <c r="C150" s="198"/>
      <c r="D150" s="198"/>
      <c r="E150" s="198"/>
      <c r="F150" s="95"/>
      <c r="G150" s="220"/>
      <c r="H150" s="189"/>
      <c r="I150" s="290"/>
      <c r="J150" s="180">
        <f>IF((G146+G148+G150)&gt;0,"==&gt; ","")</f>
      </c>
      <c r="K150" s="180">
        <f>IF((G146+G148+G150)&gt;0,(ROUND(G150/(G146+G148+G150)*100,2)&amp;"%"),"")</f>
      </c>
    </row>
    <row r="151" spans="1:9" s="190" customFormat="1" ht="9" customHeight="1">
      <c r="A151" s="208"/>
      <c r="B151" s="200"/>
      <c r="C151" s="204"/>
      <c r="D151" s="196"/>
      <c r="E151" s="196"/>
      <c r="F151" s="196"/>
      <c r="G151" s="234"/>
      <c r="H151" s="189"/>
      <c r="I151" s="290"/>
    </row>
    <row r="152" spans="1:9" s="190" customFormat="1" ht="30" customHeight="1">
      <c r="A152" s="208">
        <v>91</v>
      </c>
      <c r="B152" s="201" t="s">
        <v>14</v>
      </c>
      <c r="C152" s="198"/>
      <c r="D152" s="198"/>
      <c r="E152" s="198"/>
      <c r="F152" s="95"/>
      <c r="G152" s="209">
        <v>591</v>
      </c>
      <c r="H152" s="189"/>
      <c r="I152" s="290"/>
    </row>
    <row r="153" spans="1:9" s="190" customFormat="1" ht="9" customHeight="1">
      <c r="A153" s="208"/>
      <c r="B153" s="200"/>
      <c r="C153" s="204"/>
      <c r="D153" s="196"/>
      <c r="E153" s="196"/>
      <c r="F153" s="196"/>
      <c r="G153" s="234"/>
      <c r="H153" s="189"/>
      <c r="I153" s="290"/>
    </row>
    <row r="154" spans="1:9" s="190" customFormat="1" ht="30" customHeight="1">
      <c r="A154" s="208">
        <v>92</v>
      </c>
      <c r="B154" s="201" t="s">
        <v>15</v>
      </c>
      <c r="C154" s="198"/>
      <c r="D154" s="198"/>
      <c r="E154" s="198"/>
      <c r="F154" s="95"/>
      <c r="G154" s="209">
        <v>0</v>
      </c>
      <c r="H154" s="189"/>
      <c r="I154" s="290"/>
    </row>
    <row r="155" spans="1:9" s="190" customFormat="1" ht="9" customHeight="1">
      <c r="A155" s="193"/>
      <c r="B155" s="200"/>
      <c r="C155" s="204"/>
      <c r="D155" s="196"/>
      <c r="E155" s="196"/>
      <c r="F155" s="196"/>
      <c r="G155" s="35"/>
      <c r="H155" s="189"/>
      <c r="I155" s="290"/>
    </row>
    <row r="156" spans="1:9" s="190" customFormat="1" ht="18" customHeight="1">
      <c r="A156" s="197">
        <v>93</v>
      </c>
      <c r="B156" s="201" t="s">
        <v>78</v>
      </c>
      <c r="C156" s="198"/>
      <c r="D156" s="198"/>
      <c r="E156" s="198"/>
      <c r="F156" s="196"/>
      <c r="G156" s="220"/>
      <c r="H156" s="189"/>
      <c r="I156" s="290"/>
    </row>
    <row r="157" spans="1:9" s="190" customFormat="1" ht="9" customHeight="1">
      <c r="A157" s="208"/>
      <c r="B157" s="200"/>
      <c r="C157" s="204"/>
      <c r="D157" s="196"/>
      <c r="E157" s="196"/>
      <c r="F157" s="196"/>
      <c r="G157" s="234"/>
      <c r="H157" s="189"/>
      <c r="I157" s="290"/>
    </row>
    <row r="158" spans="1:9" s="238" customFormat="1" ht="18" customHeight="1">
      <c r="A158" s="208">
        <v>94</v>
      </c>
      <c r="B158" s="201" t="s">
        <v>78</v>
      </c>
      <c r="C158" s="235"/>
      <c r="D158" s="235"/>
      <c r="E158" s="235"/>
      <c r="F158" s="236"/>
      <c r="G158" s="220"/>
      <c r="H158" s="237"/>
      <c r="I158" s="295"/>
    </row>
    <row r="159" spans="1:9" s="175" customFormat="1" ht="9" customHeight="1">
      <c r="A159" s="208"/>
      <c r="B159" s="200"/>
      <c r="C159" s="204"/>
      <c r="D159" s="196"/>
      <c r="E159" s="196"/>
      <c r="F159" s="196"/>
      <c r="G159" s="234"/>
      <c r="H159" s="239"/>
      <c r="I159" s="278"/>
    </row>
    <row r="160" spans="1:9" s="145" customFormat="1" ht="18" customHeight="1">
      <c r="A160" s="208">
        <v>95</v>
      </c>
      <c r="B160" s="201" t="s">
        <v>78</v>
      </c>
      <c r="C160" s="198"/>
      <c r="D160" s="198"/>
      <c r="E160" s="198"/>
      <c r="F160" s="95"/>
      <c r="G160" s="220"/>
      <c r="H160" s="179"/>
      <c r="I160" s="280"/>
    </row>
    <row r="161" spans="1:9" s="145" customFormat="1" ht="9" customHeight="1">
      <c r="A161" s="208"/>
      <c r="B161" s="201"/>
      <c r="C161" s="198"/>
      <c r="D161" s="198"/>
      <c r="E161" s="198"/>
      <c r="F161" s="94"/>
      <c r="G161" s="240"/>
      <c r="H161" s="179"/>
      <c r="I161" s="280"/>
    </row>
    <row r="162" spans="1:9" s="145" customFormat="1" ht="18" customHeight="1">
      <c r="A162" s="208">
        <v>96</v>
      </c>
      <c r="B162" s="201" t="s">
        <v>78</v>
      </c>
      <c r="C162" s="198"/>
      <c r="D162" s="198"/>
      <c r="E162" s="198"/>
      <c r="F162" s="94"/>
      <c r="G162" s="220"/>
      <c r="H162" s="179"/>
      <c r="I162" s="280"/>
    </row>
    <row r="163" spans="1:9" s="145" customFormat="1" ht="9" customHeight="1">
      <c r="A163" s="208"/>
      <c r="B163" s="201"/>
      <c r="C163" s="198"/>
      <c r="D163" s="198"/>
      <c r="E163" s="198"/>
      <c r="F163" s="94"/>
      <c r="G163" s="240"/>
      <c r="H163" s="179"/>
      <c r="I163" s="280"/>
    </row>
    <row r="164" spans="1:9" s="145" customFormat="1" ht="18" customHeight="1">
      <c r="A164" s="241">
        <v>97</v>
      </c>
      <c r="B164" s="242" t="s">
        <v>78</v>
      </c>
      <c r="C164" s="243"/>
      <c r="D164" s="243"/>
      <c r="E164" s="243"/>
      <c r="F164" s="244"/>
      <c r="G164" s="220"/>
      <c r="H164" s="179"/>
      <c r="I164" s="280"/>
    </row>
    <row r="165" spans="1:9" s="145" customFormat="1" ht="18" customHeight="1">
      <c r="A165" s="245"/>
      <c r="B165" s="201"/>
      <c r="C165" s="198"/>
      <c r="D165" s="198"/>
      <c r="E165" s="198"/>
      <c r="F165" s="94"/>
      <c r="G165" s="246"/>
      <c r="H165" s="179"/>
      <c r="I165" s="280"/>
    </row>
    <row r="166" spans="1:9" s="145" customFormat="1" ht="18" customHeight="1">
      <c r="A166" s="247"/>
      <c r="B166" s="248" t="s">
        <v>88</v>
      </c>
      <c r="C166" s="249"/>
      <c r="D166" s="249"/>
      <c r="E166" s="249"/>
      <c r="F166" s="37"/>
      <c r="G166" s="141"/>
      <c r="H166" s="179"/>
      <c r="I166" s="280"/>
    </row>
    <row r="167" spans="1:9" s="145" customFormat="1" ht="18" customHeight="1">
      <c r="A167" s="250"/>
      <c r="B167" s="251"/>
      <c r="C167" s="251"/>
      <c r="D167" s="251"/>
      <c r="E167" s="251"/>
      <c r="F167" s="157" t="s">
        <v>58</v>
      </c>
      <c r="G167" s="158" t="s">
        <v>59</v>
      </c>
      <c r="H167" s="179"/>
      <c r="I167" s="280"/>
    </row>
    <row r="168" spans="1:9" s="298" customFormat="1" ht="19.5" customHeight="1">
      <c r="A168" s="211">
        <v>28</v>
      </c>
      <c r="B168" s="296" t="s">
        <v>78</v>
      </c>
      <c r="C168" s="135"/>
      <c r="D168" s="135"/>
      <c r="E168" s="135"/>
      <c r="F168" s="220"/>
      <c r="G168" s="220"/>
      <c r="H168" s="297"/>
      <c r="I168" s="267"/>
    </row>
    <row r="169" spans="1:9" s="145" customFormat="1" ht="9" customHeight="1">
      <c r="A169" s="299"/>
      <c r="B169" s="300"/>
      <c r="C169" s="135"/>
      <c r="D169" s="135"/>
      <c r="E169" s="135"/>
      <c r="F169" s="137"/>
      <c r="G169" s="177"/>
      <c r="H169" s="179"/>
      <c r="I169" s="267"/>
    </row>
    <row r="170" spans="1:9" s="166" customFormat="1" ht="29.25" customHeight="1">
      <c r="A170" s="139">
        <v>29</v>
      </c>
      <c r="B170" s="373" t="s">
        <v>91</v>
      </c>
      <c r="C170" s="373"/>
      <c r="D170" s="373"/>
      <c r="E170" s="374"/>
      <c r="F170" s="254"/>
      <c r="G170" s="254"/>
      <c r="H170" s="178">
        <v>1</v>
      </c>
      <c r="I170" s="267" t="str">
        <f>IF(H170=1,"VERO",IF(H170=2,"FALSO",""))</f>
        <v>VERO</v>
      </c>
    </row>
    <row r="171" spans="1:9" s="166" customFormat="1" ht="21" customHeight="1">
      <c r="A171" s="301"/>
      <c r="B171" s="302"/>
      <c r="C171" s="302"/>
      <c r="D171" s="117">
        <v>30</v>
      </c>
      <c r="E171" s="257" t="s">
        <v>71</v>
      </c>
      <c r="F171" s="253"/>
      <c r="G171" s="384">
        <f>IF(AND(H170=1,H171=0),"RISPOSTA OBBLIGATORIA","")</f>
      </c>
      <c r="H171" s="93">
        <v>1</v>
      </c>
      <c r="I171" s="303" t="str">
        <f>IF(H171=1,"VERO",IF(H171=2,"FALSO",""))</f>
        <v>VERO</v>
      </c>
    </row>
    <row r="172" spans="1:9" s="166" customFormat="1" ht="21" customHeight="1">
      <c r="A172" s="301"/>
      <c r="B172" s="47"/>
      <c r="C172" s="48"/>
      <c r="D172" s="117">
        <v>31</v>
      </c>
      <c r="E172" s="257" t="s">
        <v>72</v>
      </c>
      <c r="F172" s="304"/>
      <c r="G172" s="385"/>
      <c r="H172" s="80"/>
      <c r="I172" s="303" t="str">
        <f>IF(H171=1,"FALSO",IF(H171=2,"VERO",""))</f>
        <v>FALSO</v>
      </c>
    </row>
    <row r="173" spans="1:9" s="166" customFormat="1" ht="9" customHeight="1">
      <c r="A173" s="301"/>
      <c r="B173" s="48"/>
      <c r="C173" s="48"/>
      <c r="D173" s="48"/>
      <c r="E173" s="48"/>
      <c r="F173" s="32"/>
      <c r="G173" s="39"/>
      <c r="H173" s="188"/>
      <c r="I173" s="282"/>
    </row>
    <row r="174" spans="1:9" s="166" customFormat="1" ht="18" customHeight="1">
      <c r="A174" s="301"/>
      <c r="B174" s="305"/>
      <c r="C174" s="78">
        <v>32</v>
      </c>
      <c r="D174" s="257" t="s">
        <v>78</v>
      </c>
      <c r="E174" s="49"/>
      <c r="F174" s="40"/>
      <c r="G174" s="39"/>
      <c r="H174" s="65"/>
      <c r="I174" s="282"/>
    </row>
    <row r="175" spans="1:9" s="252" customFormat="1" ht="18" customHeight="1">
      <c r="A175" s="301"/>
      <c r="B175" s="49"/>
      <c r="C175" s="49"/>
      <c r="D175" s="117">
        <v>33</v>
      </c>
      <c r="E175" s="257" t="s">
        <v>78</v>
      </c>
      <c r="F175" s="220"/>
      <c r="G175" s="354"/>
      <c r="H175" s="66"/>
      <c r="I175" s="267"/>
    </row>
    <row r="176" spans="1:9" s="190" customFormat="1" ht="18" customHeight="1">
      <c r="A176" s="301"/>
      <c r="B176" s="49"/>
      <c r="C176" s="49"/>
      <c r="D176" s="117">
        <v>34</v>
      </c>
      <c r="E176" s="257" t="s">
        <v>78</v>
      </c>
      <c r="F176" s="220"/>
      <c r="G176" s="355"/>
      <c r="H176" s="189"/>
      <c r="I176" s="290"/>
    </row>
    <row r="177" spans="1:9" s="190" customFormat="1" ht="18" customHeight="1">
      <c r="A177" s="301"/>
      <c r="B177" s="49"/>
      <c r="C177" s="49"/>
      <c r="D177" s="117">
        <v>35</v>
      </c>
      <c r="E177" s="296" t="s">
        <v>78</v>
      </c>
      <c r="F177" s="220"/>
      <c r="G177" s="355"/>
      <c r="H177" s="189"/>
      <c r="I177" s="290"/>
    </row>
    <row r="178" spans="1:9" s="190" customFormat="1" ht="18" customHeight="1">
      <c r="A178" s="301"/>
      <c r="B178" s="306"/>
      <c r="C178" s="306"/>
      <c r="D178" s="117">
        <v>36</v>
      </c>
      <c r="E178" s="296" t="s">
        <v>78</v>
      </c>
      <c r="F178" s="220"/>
      <c r="G178" s="355"/>
      <c r="H178" s="189"/>
      <c r="I178" s="290"/>
    </row>
    <row r="179" spans="1:9" s="190" customFormat="1" ht="9" customHeight="1">
      <c r="A179" s="307"/>
      <c r="B179" s="300"/>
      <c r="C179" s="308"/>
      <c r="D179" s="308"/>
      <c r="E179" s="308"/>
      <c r="F179" s="296"/>
      <c r="G179" s="234"/>
      <c r="H179" s="189"/>
      <c r="I179" s="290"/>
    </row>
    <row r="180" spans="1:9" s="190" customFormat="1" ht="18" customHeight="1">
      <c r="A180" s="139">
        <v>37</v>
      </c>
      <c r="B180" s="296" t="s">
        <v>78</v>
      </c>
      <c r="C180" s="308"/>
      <c r="D180" s="308"/>
      <c r="E180" s="308"/>
      <c r="F180" s="309"/>
      <c r="G180" s="310"/>
      <c r="H180" s="189"/>
      <c r="I180" s="290"/>
    </row>
    <row r="181" spans="1:9" s="190" customFormat="1" ht="18" customHeight="1">
      <c r="A181" s="307"/>
      <c r="B181" s="311">
        <v>38</v>
      </c>
      <c r="C181" s="296" t="s">
        <v>78</v>
      </c>
      <c r="D181" s="312"/>
      <c r="E181" s="308"/>
      <c r="F181" s="220"/>
      <c r="G181" s="371"/>
      <c r="H181" s="189"/>
      <c r="I181" s="290"/>
    </row>
    <row r="182" spans="1:9" s="190" customFormat="1" ht="18" customHeight="1">
      <c r="A182" s="307"/>
      <c r="B182" s="311">
        <v>39</v>
      </c>
      <c r="C182" s="296" t="s">
        <v>78</v>
      </c>
      <c r="D182" s="312"/>
      <c r="E182" s="308"/>
      <c r="F182" s="220"/>
      <c r="G182" s="372"/>
      <c r="H182" s="189"/>
      <c r="I182" s="290"/>
    </row>
    <row r="183" spans="1:9" s="190" customFormat="1" ht="18" customHeight="1">
      <c r="A183" s="307"/>
      <c r="B183" s="311">
        <v>40</v>
      </c>
      <c r="C183" s="296" t="s">
        <v>78</v>
      </c>
      <c r="D183" s="312"/>
      <c r="E183" s="308"/>
      <c r="F183" s="220"/>
      <c r="G183" s="372"/>
      <c r="H183" s="189"/>
      <c r="I183" s="290"/>
    </row>
    <row r="184" spans="1:9" s="190" customFormat="1" ht="18" customHeight="1">
      <c r="A184" s="307"/>
      <c r="B184" s="311">
        <v>41</v>
      </c>
      <c r="C184" s="296" t="s">
        <v>78</v>
      </c>
      <c r="D184" s="312"/>
      <c r="E184" s="300"/>
      <c r="F184" s="220"/>
      <c r="G184" s="372"/>
      <c r="H184" s="189"/>
      <c r="I184" s="290"/>
    </row>
    <row r="185" spans="1:8" ht="18" customHeight="1">
      <c r="A185" s="307"/>
      <c r="B185" s="311">
        <v>42</v>
      </c>
      <c r="C185" s="296" t="s">
        <v>78</v>
      </c>
      <c r="D185" s="312"/>
      <c r="E185" s="300"/>
      <c r="F185" s="220"/>
      <c r="G185" s="372"/>
      <c r="H185" s="189"/>
    </row>
    <row r="186" spans="1:7" ht="9" customHeight="1">
      <c r="A186" s="307"/>
      <c r="B186" s="300"/>
      <c r="C186" s="300"/>
      <c r="D186" s="300"/>
      <c r="E186" s="300"/>
      <c r="F186" s="313"/>
      <c r="G186" s="216"/>
    </row>
    <row r="187" spans="1:9" s="256" customFormat="1" ht="30" customHeight="1">
      <c r="A187" s="211">
        <v>43</v>
      </c>
      <c r="B187" s="373" t="s">
        <v>92</v>
      </c>
      <c r="C187" s="373"/>
      <c r="D187" s="373"/>
      <c r="E187" s="373"/>
      <c r="F187" s="374"/>
      <c r="G187" s="199">
        <v>25</v>
      </c>
      <c r="H187" s="255"/>
      <c r="I187" s="267"/>
    </row>
    <row r="188" spans="1:9" s="256" customFormat="1" ht="9" customHeight="1">
      <c r="A188" s="299"/>
      <c r="B188" s="300"/>
      <c r="C188" s="300"/>
      <c r="D188" s="300"/>
      <c r="E188" s="300"/>
      <c r="F188" s="309"/>
      <c r="G188" s="314"/>
      <c r="H188" s="255"/>
      <c r="I188" s="267"/>
    </row>
    <row r="189" spans="1:9" s="256" customFormat="1" ht="18" customHeight="1">
      <c r="A189" s="211">
        <v>45</v>
      </c>
      <c r="B189" s="296" t="s">
        <v>78</v>
      </c>
      <c r="C189" s="300"/>
      <c r="D189" s="300"/>
      <c r="E189" s="300"/>
      <c r="F189" s="309"/>
      <c r="G189" s="220"/>
      <c r="H189" s="255"/>
      <c r="I189" s="267"/>
    </row>
    <row r="190" spans="1:9" s="256" customFormat="1" ht="9" customHeight="1">
      <c r="A190" s="299"/>
      <c r="B190" s="300"/>
      <c r="C190" s="300"/>
      <c r="D190" s="300"/>
      <c r="E190" s="300"/>
      <c r="F190" s="309"/>
      <c r="G190" s="315"/>
      <c r="H190" s="255"/>
      <c r="I190" s="267"/>
    </row>
    <row r="191" spans="1:9" s="256" customFormat="1" ht="18" customHeight="1">
      <c r="A191" s="211">
        <v>46</v>
      </c>
      <c r="B191" s="296" t="s">
        <v>78</v>
      </c>
      <c r="C191" s="300"/>
      <c r="D191" s="300"/>
      <c r="E191" s="300"/>
      <c r="F191" s="309"/>
      <c r="G191" s="220"/>
      <c r="H191" s="255"/>
      <c r="I191" s="267"/>
    </row>
    <row r="192" spans="1:9" s="256" customFormat="1" ht="9" customHeight="1">
      <c r="A192" s="299"/>
      <c r="B192" s="300"/>
      <c r="C192" s="300"/>
      <c r="D192" s="300"/>
      <c r="E192" s="300"/>
      <c r="F192" s="309"/>
      <c r="G192" s="315"/>
      <c r="H192" s="255"/>
      <c r="I192" s="267"/>
    </row>
    <row r="193" spans="1:9" s="256" customFormat="1" ht="18" customHeight="1">
      <c r="A193" s="211">
        <v>47</v>
      </c>
      <c r="B193" s="296" t="s">
        <v>78</v>
      </c>
      <c r="C193" s="300"/>
      <c r="D193" s="300"/>
      <c r="E193" s="300"/>
      <c r="F193" s="309"/>
      <c r="G193" s="220"/>
      <c r="H193" s="255"/>
      <c r="I193" s="267"/>
    </row>
    <row r="194" spans="1:9" s="256" customFormat="1" ht="9" customHeight="1">
      <c r="A194" s="299"/>
      <c r="B194" s="300"/>
      <c r="C194" s="300"/>
      <c r="D194" s="300"/>
      <c r="E194" s="300"/>
      <c r="F194" s="309"/>
      <c r="G194" s="315"/>
      <c r="H194" s="255"/>
      <c r="I194" s="267"/>
    </row>
    <row r="195" spans="1:9" s="256" customFormat="1" ht="18" customHeight="1">
      <c r="A195" s="211">
        <v>48</v>
      </c>
      <c r="B195" s="296" t="s">
        <v>78</v>
      </c>
      <c r="C195" s="300"/>
      <c r="D195" s="300"/>
      <c r="E195" s="300"/>
      <c r="F195" s="309"/>
      <c r="G195" s="220"/>
      <c r="H195" s="255"/>
      <c r="I195" s="267"/>
    </row>
    <row r="196" spans="1:9" s="256" customFormat="1" ht="9" customHeight="1">
      <c r="A196" s="299"/>
      <c r="B196" s="300"/>
      <c r="C196" s="300"/>
      <c r="D196" s="300"/>
      <c r="E196" s="300"/>
      <c r="F196" s="309"/>
      <c r="G196" s="315"/>
      <c r="H196" s="255"/>
      <c r="I196" s="267"/>
    </row>
    <row r="197" spans="1:9" s="256" customFormat="1" ht="18" customHeight="1">
      <c r="A197" s="211">
        <v>49</v>
      </c>
      <c r="B197" s="296" t="s">
        <v>78</v>
      </c>
      <c r="C197" s="300"/>
      <c r="D197" s="300"/>
      <c r="E197" s="300"/>
      <c r="F197" s="309"/>
      <c r="G197" s="220"/>
      <c r="H197" s="255"/>
      <c r="I197" s="267"/>
    </row>
    <row r="198" spans="1:7" ht="9" customHeight="1">
      <c r="A198" s="299"/>
      <c r="B198" s="300"/>
      <c r="C198" s="300"/>
      <c r="D198" s="300"/>
      <c r="E198" s="300"/>
      <c r="F198" s="309"/>
      <c r="G198" s="315"/>
    </row>
    <row r="199" spans="1:9" s="172" customFormat="1" ht="18" customHeight="1">
      <c r="A199" s="211">
        <v>50</v>
      </c>
      <c r="B199" s="296" t="s">
        <v>78</v>
      </c>
      <c r="C199" s="300"/>
      <c r="D199" s="300"/>
      <c r="E199" s="300"/>
      <c r="F199" s="309"/>
      <c r="G199" s="220"/>
      <c r="H199" s="258"/>
      <c r="I199" s="267"/>
    </row>
    <row r="200" spans="1:7" ht="9" customHeight="1">
      <c r="A200" s="316"/>
      <c r="B200" s="171"/>
      <c r="C200" s="171"/>
      <c r="D200" s="171"/>
      <c r="E200" s="171"/>
      <c r="F200" s="171"/>
      <c r="G200" s="259"/>
    </row>
    <row r="201" spans="1:11" ht="15" hidden="1">
      <c r="A201" s="117"/>
      <c r="C201" s="173"/>
      <c r="G201" s="38"/>
      <c r="H201" s="260">
        <f>SUM(E13:G13,E15:G15,E17:G17,G20,G22,G24,G26,G28,G30,G32,G34,G39,G41,G43,G45,H48,H50,H52,H54,F57:G57,F59:G59,F61:G61,F63:G63,H67,H69,H71,H73,G76,G78,G80)</f>
        <v>79476</v>
      </c>
      <c r="I201" s="261">
        <f>SUM(G82,G84,G86,H91,H93,H95,G98:G103,G106,G109:G110,G113:G114,G117:G118,G121:G122,G125:G126,G129:G130,G136:G139,G142,G144,G146,G148,G150,G152,G154,G156,G158,G160,G162,G164,H168,H170,H171)</f>
        <v>1186</v>
      </c>
      <c r="J201" s="262">
        <f>SUM(F175:F178,H181,H182,H183,H184,H185,G187,G189,G191,G193,G195,G197,G199)</f>
        <v>25</v>
      </c>
      <c r="K201" s="262">
        <f>SUM(H201:J201)</f>
        <v>80687</v>
      </c>
    </row>
    <row r="202" spans="1:11" ht="15" hidden="1">
      <c r="A202" s="117"/>
      <c r="C202" s="173"/>
      <c r="G202" s="38"/>
      <c r="H202" s="260"/>
      <c r="I202" s="261"/>
      <c r="J202" s="262"/>
      <c r="K202" s="262"/>
    </row>
    <row r="203" spans="1:7" ht="18">
      <c r="A203" s="317"/>
      <c r="B203" s="41" t="s">
        <v>0</v>
      </c>
      <c r="C203" s="263"/>
      <c r="D203" s="264"/>
      <c r="E203" s="264"/>
      <c r="F203" s="264"/>
      <c r="G203" s="265"/>
    </row>
    <row r="204" spans="1:7" ht="13.5" customHeight="1">
      <c r="A204" s="375" t="s">
        <v>21</v>
      </c>
      <c r="B204" s="376"/>
      <c r="C204" s="376"/>
      <c r="D204" s="376"/>
      <c r="E204" s="376"/>
      <c r="F204" s="376"/>
      <c r="G204" s="377"/>
    </row>
    <row r="205" spans="1:7" ht="13.5" customHeight="1">
      <c r="A205" s="378"/>
      <c r="B205" s="379"/>
      <c r="C205" s="379"/>
      <c r="D205" s="379"/>
      <c r="E205" s="379"/>
      <c r="F205" s="379"/>
      <c r="G205" s="380"/>
    </row>
    <row r="206" spans="1:7" ht="13.5" customHeight="1">
      <c r="A206" s="378"/>
      <c r="B206" s="379"/>
      <c r="C206" s="379"/>
      <c r="D206" s="379"/>
      <c r="E206" s="379"/>
      <c r="F206" s="379"/>
      <c r="G206" s="380"/>
    </row>
    <row r="207" spans="1:7" ht="13.5" customHeight="1">
      <c r="A207" s="378"/>
      <c r="B207" s="379"/>
      <c r="C207" s="379"/>
      <c r="D207" s="379"/>
      <c r="E207" s="379"/>
      <c r="F207" s="379"/>
      <c r="G207" s="380"/>
    </row>
    <row r="208" spans="1:7" ht="13.5" customHeight="1">
      <c r="A208" s="378"/>
      <c r="B208" s="379"/>
      <c r="C208" s="379"/>
      <c r="D208" s="379"/>
      <c r="E208" s="379"/>
      <c r="F208" s="379"/>
      <c r="G208" s="380"/>
    </row>
    <row r="209" spans="1:7" ht="13.5" customHeight="1">
      <c r="A209" s="381"/>
      <c r="B209" s="382"/>
      <c r="C209" s="382"/>
      <c r="D209" s="382"/>
      <c r="E209" s="382"/>
      <c r="F209" s="382"/>
      <c r="G209" s="383"/>
    </row>
    <row r="210" spans="1:8" ht="18.75" customHeight="1">
      <c r="A210" s="156"/>
      <c r="B210" s="156"/>
      <c r="C210" s="156"/>
      <c r="D210" s="156"/>
      <c r="E210" s="156"/>
      <c r="F210" s="156"/>
      <c r="G210" s="99"/>
      <c r="H210" s="318" t="s">
        <v>4</v>
      </c>
    </row>
    <row r="211" spans="1:8" ht="18.75" customHeight="1">
      <c r="A211" s="156"/>
      <c r="B211" s="156"/>
      <c r="C211" s="156"/>
      <c r="D211" s="156"/>
      <c r="E211" s="156"/>
      <c r="F211" s="156"/>
      <c r="G211" s="99"/>
      <c r="H211" s="319" t="s">
        <v>5</v>
      </c>
    </row>
    <row r="212" spans="1:8" ht="18.75" customHeight="1" hidden="1">
      <c r="A212" s="156"/>
      <c r="B212" s="156"/>
      <c r="C212" s="156"/>
      <c r="D212" s="156"/>
      <c r="E212" s="156"/>
      <c r="F212" s="156"/>
      <c r="G212" s="99"/>
      <c r="H212" s="319"/>
    </row>
    <row r="213" spans="1:8" ht="18.75" customHeight="1" hidden="1">
      <c r="A213" s="156"/>
      <c r="B213" s="156"/>
      <c r="C213" s="156"/>
      <c r="D213" s="156"/>
      <c r="E213" s="156"/>
      <c r="F213" s="156"/>
      <c r="G213" s="99"/>
      <c r="H213" s="319"/>
    </row>
    <row r="214" spans="1:8" ht="18.75" customHeight="1" hidden="1">
      <c r="A214" s="156"/>
      <c r="B214" s="156"/>
      <c r="C214" s="156"/>
      <c r="D214" s="156"/>
      <c r="E214" s="156"/>
      <c r="F214" s="156"/>
      <c r="G214" s="99"/>
      <c r="H214" s="319"/>
    </row>
    <row r="215" spans="1:8" ht="18.75" customHeight="1" hidden="1">
      <c r="A215" s="156"/>
      <c r="B215" s="156"/>
      <c r="C215" s="156"/>
      <c r="D215" s="156"/>
      <c r="E215" s="156"/>
      <c r="F215" s="156"/>
      <c r="G215" s="99"/>
      <c r="H215" s="319"/>
    </row>
    <row r="216" spans="1:8" ht="18.75" customHeight="1" hidden="1">
      <c r="A216" s="156"/>
      <c r="B216" s="156"/>
      <c r="C216" s="156"/>
      <c r="D216" s="156"/>
      <c r="E216" s="156"/>
      <c r="F216" s="156"/>
      <c r="G216" s="99"/>
      <c r="H216" s="319"/>
    </row>
    <row r="217" spans="1:8" ht="18.75" customHeight="1" hidden="1">
      <c r="A217" s="156"/>
      <c r="B217" s="156"/>
      <c r="C217" s="156"/>
      <c r="D217" s="156"/>
      <c r="E217" s="156"/>
      <c r="F217" s="156"/>
      <c r="G217" s="99"/>
      <c r="H217" s="319"/>
    </row>
    <row r="218" spans="1:8" ht="18.75" customHeight="1" hidden="1">
      <c r="A218" s="156"/>
      <c r="B218" s="156"/>
      <c r="C218" s="156"/>
      <c r="D218" s="156"/>
      <c r="E218" s="156"/>
      <c r="F218" s="156"/>
      <c r="G218" s="99"/>
      <c r="H218" s="319"/>
    </row>
    <row r="219" spans="1:8" ht="18.75" customHeight="1" hidden="1">
      <c r="A219" s="156"/>
      <c r="B219" s="156"/>
      <c r="C219" s="156"/>
      <c r="D219" s="156"/>
      <c r="E219" s="156"/>
      <c r="F219" s="156"/>
      <c r="G219" s="99"/>
      <c r="H219" s="319"/>
    </row>
    <row r="220" spans="1:8" ht="18.75" customHeight="1" hidden="1">
      <c r="A220" s="156"/>
      <c r="B220" s="156"/>
      <c r="C220" s="156"/>
      <c r="D220" s="156"/>
      <c r="E220" s="156"/>
      <c r="F220" s="156"/>
      <c r="G220" s="99"/>
      <c r="H220" s="319"/>
    </row>
    <row r="221" spans="1:8" ht="18.75" customHeight="1" hidden="1">
      <c r="A221" s="156"/>
      <c r="B221" s="156"/>
      <c r="C221" s="156"/>
      <c r="D221" s="156"/>
      <c r="E221" s="156"/>
      <c r="F221" s="156"/>
      <c r="G221" s="99"/>
      <c r="H221" s="319"/>
    </row>
    <row r="222" spans="1:8" ht="18.75" customHeight="1" hidden="1">
      <c r="A222" s="156"/>
      <c r="B222" s="156"/>
      <c r="C222" s="156"/>
      <c r="D222" s="156"/>
      <c r="E222" s="156"/>
      <c r="F222" s="156"/>
      <c r="G222" s="99"/>
      <c r="H222" s="319"/>
    </row>
    <row r="223" spans="1:8" ht="18.75" customHeight="1" hidden="1">
      <c r="A223" s="156"/>
      <c r="B223" s="156"/>
      <c r="C223" s="156"/>
      <c r="D223" s="156"/>
      <c r="E223" s="156"/>
      <c r="F223" s="156"/>
      <c r="G223" s="99"/>
      <c r="H223" s="319"/>
    </row>
    <row r="224" spans="1:8" ht="18.75" customHeight="1" hidden="1">
      <c r="A224" s="156"/>
      <c r="B224" s="156"/>
      <c r="C224" s="156"/>
      <c r="D224" s="156"/>
      <c r="E224" s="156"/>
      <c r="F224" s="156"/>
      <c r="G224" s="99"/>
      <c r="H224" s="319"/>
    </row>
    <row r="225" spans="1:8" ht="18.75" customHeight="1" hidden="1">
      <c r="A225" s="156"/>
      <c r="B225" s="156"/>
      <c r="C225" s="156"/>
      <c r="D225" s="156"/>
      <c r="E225" s="156"/>
      <c r="F225" s="156"/>
      <c r="G225" s="99"/>
      <c r="H225" s="319"/>
    </row>
    <row r="226" spans="1:8" ht="18.75" customHeight="1" hidden="1">
      <c r="A226" s="156"/>
      <c r="B226" s="156"/>
      <c r="C226" s="156"/>
      <c r="D226" s="156"/>
      <c r="E226" s="156"/>
      <c r="F226" s="156"/>
      <c r="G226" s="99"/>
      <c r="H226" s="319"/>
    </row>
    <row r="227" spans="1:8" ht="18.75" customHeight="1" hidden="1">
      <c r="A227" s="156"/>
      <c r="B227" s="156"/>
      <c r="C227" s="156"/>
      <c r="D227" s="156"/>
      <c r="E227" s="156"/>
      <c r="F227" s="156"/>
      <c r="G227" s="99"/>
      <c r="H227" s="319"/>
    </row>
    <row r="228" spans="1:8" ht="18.75" customHeight="1" hidden="1">
      <c r="A228" s="156"/>
      <c r="B228" s="156"/>
      <c r="C228" s="156"/>
      <c r="D228" s="156"/>
      <c r="E228" s="156"/>
      <c r="F228" s="156"/>
      <c r="G228" s="99"/>
      <c r="H228" s="319"/>
    </row>
    <row r="229" spans="1:8" ht="18.75" customHeight="1" hidden="1">
      <c r="A229" s="156"/>
      <c r="B229" s="156"/>
      <c r="C229" s="156"/>
      <c r="D229" s="156"/>
      <c r="E229" s="156"/>
      <c r="F229" s="156"/>
      <c r="G229" s="99"/>
      <c r="H229" s="319"/>
    </row>
    <row r="230" spans="1:8" ht="18.75" customHeight="1" hidden="1">
      <c r="A230" s="156"/>
      <c r="B230" s="156"/>
      <c r="C230" s="156"/>
      <c r="D230" s="156"/>
      <c r="E230" s="156"/>
      <c r="F230" s="156"/>
      <c r="G230" s="99"/>
      <c r="H230" s="318"/>
    </row>
    <row r="231" spans="1:8" ht="18.75" customHeight="1" hidden="1">
      <c r="A231" s="156"/>
      <c r="B231" s="156"/>
      <c r="C231" s="156"/>
      <c r="D231" s="156"/>
      <c r="E231" s="156"/>
      <c r="F231" s="156"/>
      <c r="G231" s="99"/>
      <c r="H231" s="319"/>
    </row>
    <row r="232" spans="1:8" ht="18.75" customHeight="1" hidden="1">
      <c r="A232" s="156"/>
      <c r="B232" s="156"/>
      <c r="C232" s="156"/>
      <c r="D232" s="156"/>
      <c r="E232" s="156"/>
      <c r="F232" s="156"/>
      <c r="G232" s="99"/>
      <c r="H232" s="319"/>
    </row>
    <row r="233" spans="1:8" ht="18.75" customHeight="1" hidden="1">
      <c r="A233" s="156"/>
      <c r="B233" s="156"/>
      <c r="C233" s="156"/>
      <c r="D233" s="156"/>
      <c r="E233" s="156"/>
      <c r="F233" s="156"/>
      <c r="G233" s="99"/>
      <c r="H233" s="319"/>
    </row>
    <row r="234" spans="1:8" ht="18.75" customHeight="1" hidden="1">
      <c r="A234" s="156"/>
      <c r="B234" s="156"/>
      <c r="C234" s="156"/>
      <c r="D234" s="156"/>
      <c r="E234" s="156"/>
      <c r="F234" s="156"/>
      <c r="G234" s="99"/>
      <c r="H234" s="319"/>
    </row>
    <row r="235" spans="1:8" ht="18.75" customHeight="1" hidden="1">
      <c r="A235" s="156"/>
      <c r="B235" s="156"/>
      <c r="C235" s="156"/>
      <c r="D235" s="156"/>
      <c r="E235" s="156"/>
      <c r="F235" s="156"/>
      <c r="G235" s="99"/>
      <c r="H235" s="319"/>
    </row>
    <row r="236" spans="1:8" ht="18.75" customHeight="1" hidden="1">
      <c r="A236" s="156"/>
      <c r="B236" s="156"/>
      <c r="C236" s="156"/>
      <c r="D236" s="156"/>
      <c r="E236" s="156"/>
      <c r="F236" s="156"/>
      <c r="G236" s="99"/>
      <c r="H236" s="319"/>
    </row>
    <row r="237" spans="1:8" ht="18.75" customHeight="1" hidden="1">
      <c r="A237" s="156"/>
      <c r="B237" s="156"/>
      <c r="C237" s="156"/>
      <c r="D237" s="156"/>
      <c r="E237" s="156"/>
      <c r="F237" s="156"/>
      <c r="G237" s="99"/>
      <c r="H237" s="319"/>
    </row>
    <row r="238" spans="1:8" ht="18.75" customHeight="1" hidden="1">
      <c r="A238" s="156"/>
      <c r="B238" s="156"/>
      <c r="C238" s="156"/>
      <c r="D238" s="156"/>
      <c r="E238" s="156"/>
      <c r="F238" s="156"/>
      <c r="G238" s="99"/>
      <c r="H238" s="318"/>
    </row>
    <row r="239" spans="1:8" ht="18.75" customHeight="1" hidden="1">
      <c r="A239" s="156"/>
      <c r="B239" s="156"/>
      <c r="C239" s="156"/>
      <c r="D239" s="156"/>
      <c r="E239" s="156"/>
      <c r="F239" s="156"/>
      <c r="G239" s="99"/>
      <c r="H239" s="319"/>
    </row>
    <row r="240" spans="1:8" ht="18.75" customHeight="1" hidden="1">
      <c r="A240" s="156"/>
      <c r="B240" s="156"/>
      <c r="C240" s="156"/>
      <c r="D240" s="156"/>
      <c r="E240" s="156"/>
      <c r="F240" s="156"/>
      <c r="G240" s="99"/>
      <c r="H240" s="319"/>
    </row>
    <row r="241" spans="1:8" ht="18.75" customHeight="1" hidden="1">
      <c r="A241" s="156"/>
      <c r="B241" s="156"/>
      <c r="C241" s="156"/>
      <c r="D241" s="156"/>
      <c r="E241" s="156"/>
      <c r="F241" s="156"/>
      <c r="G241" s="99"/>
      <c r="H241" s="319"/>
    </row>
    <row r="242" spans="1:8" ht="18.75" customHeight="1" hidden="1">
      <c r="A242" s="156"/>
      <c r="B242" s="156"/>
      <c r="C242" s="156"/>
      <c r="D242" s="156"/>
      <c r="E242" s="156"/>
      <c r="F242" s="156"/>
      <c r="G242" s="99"/>
      <c r="H242" s="319"/>
    </row>
    <row r="243" spans="1:8" ht="18.75" customHeight="1" hidden="1">
      <c r="A243" s="156"/>
      <c r="B243" s="156"/>
      <c r="C243" s="156"/>
      <c r="D243" s="156"/>
      <c r="E243" s="156"/>
      <c r="F243" s="156"/>
      <c r="G243" s="99"/>
      <c r="H243" s="319"/>
    </row>
    <row r="244" spans="1:8" ht="18.75" customHeight="1" hidden="1">
      <c r="A244" s="156"/>
      <c r="B244" s="156"/>
      <c r="C244" s="156"/>
      <c r="D244" s="156"/>
      <c r="E244" s="156"/>
      <c r="F244" s="156"/>
      <c r="G244" s="99"/>
      <c r="H244" s="319"/>
    </row>
    <row r="245" spans="1:8" ht="18.75" customHeight="1" hidden="1">
      <c r="A245" s="156"/>
      <c r="B245" s="156"/>
      <c r="C245" s="156"/>
      <c r="D245" s="156"/>
      <c r="E245" s="156"/>
      <c r="F245" s="156"/>
      <c r="G245" s="99"/>
      <c r="H245" s="319"/>
    </row>
    <row r="246" spans="1:8" ht="18.75" customHeight="1" hidden="1">
      <c r="A246" s="156"/>
      <c r="B246" s="156"/>
      <c r="C246" s="156"/>
      <c r="D246" s="156"/>
      <c r="E246" s="156"/>
      <c r="F246" s="156"/>
      <c r="G246" s="99"/>
      <c r="H246" s="319"/>
    </row>
    <row r="247" spans="1:8" ht="18.75" customHeight="1" hidden="1">
      <c r="A247" s="156"/>
      <c r="B247" s="156"/>
      <c r="C247" s="156"/>
      <c r="D247" s="156"/>
      <c r="E247" s="156"/>
      <c r="F247" s="156"/>
      <c r="G247" s="99"/>
      <c r="H247" s="319"/>
    </row>
    <row r="248" spans="1:8" ht="18.75" customHeight="1" hidden="1">
      <c r="A248" s="156"/>
      <c r="B248" s="156"/>
      <c r="C248" s="156"/>
      <c r="D248" s="156"/>
      <c r="E248" s="156"/>
      <c r="F248" s="156"/>
      <c r="G248" s="99"/>
      <c r="H248" s="319"/>
    </row>
    <row r="249" spans="1:8" ht="18.75" customHeight="1" hidden="1">
      <c r="A249" s="156"/>
      <c r="B249" s="156"/>
      <c r="C249" s="156"/>
      <c r="D249" s="156"/>
      <c r="E249" s="156"/>
      <c r="F249" s="156"/>
      <c r="G249" s="99"/>
      <c r="H249" s="319" t="s">
        <v>4</v>
      </c>
    </row>
    <row r="250" spans="1:8" ht="18.75" customHeight="1" hidden="1">
      <c r="A250" s="156"/>
      <c r="B250" s="156"/>
      <c r="C250" s="156"/>
      <c r="D250" s="156"/>
      <c r="E250" s="156"/>
      <c r="F250" s="156"/>
      <c r="G250" s="99"/>
      <c r="H250" s="319" t="s">
        <v>5</v>
      </c>
    </row>
  </sheetData>
  <sheetProtection password="EA98" sheet="1" formatColumns="0" selectLockedCells="1"/>
  <mergeCells count="36">
    <mergeCell ref="G181:G185"/>
    <mergeCell ref="B187:F187"/>
    <mergeCell ref="A204:G209"/>
    <mergeCell ref="B170:E170"/>
    <mergeCell ref="G171:G172"/>
    <mergeCell ref="G175:G178"/>
    <mergeCell ref="E131:F131"/>
    <mergeCell ref="E132:F132"/>
    <mergeCell ref="J140:K140"/>
    <mergeCell ref="J141:L145"/>
    <mergeCell ref="B142:F142"/>
    <mergeCell ref="B144:F144"/>
    <mergeCell ref="B93:E93"/>
    <mergeCell ref="B104:F104"/>
    <mergeCell ref="J104:L105"/>
    <mergeCell ref="B106:F106"/>
    <mergeCell ref="B52:E52"/>
    <mergeCell ref="B54:E54"/>
    <mergeCell ref="B56:E56"/>
    <mergeCell ref="B91:E91"/>
    <mergeCell ref="B39:F39"/>
    <mergeCell ref="B41:F41"/>
    <mergeCell ref="B48:E48"/>
    <mergeCell ref="B50:E50"/>
    <mergeCell ref="B30:E30"/>
    <mergeCell ref="B32:F32"/>
    <mergeCell ref="B34:F34"/>
    <mergeCell ref="A36:G36"/>
    <mergeCell ref="B22:F22"/>
    <mergeCell ref="B24:F24"/>
    <mergeCell ref="B26:F26"/>
    <mergeCell ref="B28:E28"/>
    <mergeCell ref="B13:D13"/>
    <mergeCell ref="B15:D15"/>
    <mergeCell ref="B17:D17"/>
    <mergeCell ref="B20:F20"/>
  </mergeCells>
  <dataValidations count="10">
    <dataValidation type="textLength" allowBlank="1" showInputMessage="1" showErrorMessage="1" errorTitle="ERRORE" error="IL CAMPO TESTO PUO' CONTENERE AL MASSIMO 1500 CARATTERI" sqref="A204:G209">
      <formula1>0</formula1>
      <formula2>1500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ERRORE" error="INSERIRE UN ANNO VALIDO" sqref="G17 G15 G13">
      <formula1>1990</formula1>
      <formula2>2020</formula2>
    </dataValidation>
    <dataValidation type="decimal" allowBlank="1" showInputMessage="1" showErrorMessage="1" errorTitle="ERRORE" error="INSERIRE UNA PERCENTUALE COMPRESA TRA 0,00 e 100,00" sqref="G198 G188 G190 G192 G194 G196">
      <formula1>0</formula1>
      <formula2>100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ATTENZIONE" error="INSERIRE VALORI NUMERICI INTERI" sqref="G199 G22 G197 G30 G28 G39 G41 G129 G45 G106 G109 G113 G117 G121 G125 G24 G142 G144 G195 G32 G34 G148 G150 G156 G158 G160 G162 G164 F175:F178 G189 G191 G193 G146 G152 G154">
      <formula1>0</formula1>
      <formula2>999999999999</formula2>
    </dataValidation>
    <dataValidation type="decimal" allowBlank="1" showInputMessage="1" showErrorMessage="1" errorTitle="ERRORE" error="INSERIRE UNA PERCENTUALE VALIDA" sqref="G26 G136:G139 G98:G103 G187">
      <formula1>0</formula1>
      <formula2>100</formula2>
    </dataValidation>
    <dataValidation type="decimal" allowBlank="1" showInputMessage="1" showErrorMessage="1" errorTitle="ATTENZIONE" error="INSERIRE UN VALORE VALIDO" sqref="G130 G126">
      <formula1>0</formula1>
      <formula2>999999999999.99</formula2>
    </dataValidation>
    <dataValidation type="decimal" allowBlank="1" showInputMessage="1" showErrorMessage="1" errorTitle="ATTENZIONE" error="INSERIRE UNA PERCENTUALE VALIDA" sqref="G110 G122 G118 G114">
      <formula1>0</formula1>
      <formula2>100</formula2>
    </dataValidation>
    <dataValidation type="whole" allowBlank="1" showInputMessage="1" showErrorMessage="1" errorTitle="ERRORE" error="INSERIRE UN ANNO VALIDO tra il 1990 e il 2020" sqref="G20">
      <formula1>1990</formula1>
      <formula2>2020</formula2>
    </dataValidation>
  </dataValidations>
  <printOptions horizontalCentered="1"/>
  <pageMargins left="0" right="0" top="0.3937007874015748" bottom="0.1968503937007874" header="0.15748031496062992" footer="0.15748031496062992"/>
  <pageSetup fitToHeight="0" fitToWidth="0" horizontalDpi="300" verticalDpi="300" orientation="portrait" paperSize="9" scale="55" r:id="rId2"/>
  <rowBreaks count="2" manualBreakCount="2">
    <brk id="88" max="255" man="1"/>
    <brk id="16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Q66"/>
  <sheetViews>
    <sheetView showGridLines="0" zoomScale="82" zoomScaleNormal="82" zoomScalePageLayoutView="0" workbookViewId="0" topLeftCell="A3">
      <selection activeCell="K42" sqref="K42"/>
    </sheetView>
  </sheetViews>
  <sheetFormatPr defaultColWidth="9.33203125" defaultRowHeight="10.5"/>
  <cols>
    <col min="1" max="1" width="64.83203125" style="12" customWidth="1"/>
    <col min="2" max="3" width="10.83203125" style="12" hidden="1" customWidth="1"/>
    <col min="4" max="4" width="11.5" style="23" bestFit="1" customWidth="1"/>
    <col min="5" max="5" width="20.66015625" style="12" customWidth="1"/>
    <col min="6" max="6" width="2.83203125" style="12" customWidth="1"/>
    <col min="7" max="7" width="60.5" style="12" customWidth="1"/>
    <col min="8" max="9" width="10.66015625" style="12" hidden="1" customWidth="1"/>
    <col min="10" max="10" width="11.66015625" style="12" customWidth="1"/>
    <col min="11" max="11" width="19.83203125" style="12" customWidth="1"/>
    <col min="12" max="16384" width="9.33203125" style="12" customWidth="1"/>
  </cols>
  <sheetData>
    <row r="1" spans="1:17" s="11" customFormat="1" ht="43.5" customHeight="1">
      <c r="A1" s="386" t="e">
        <f>#REF!</f>
        <v>#REF!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28" t="s">
        <v>65</v>
      </c>
      <c r="M1" s="10"/>
      <c r="N1" s="10"/>
      <c r="O1" s="10"/>
      <c r="Q1" s="12"/>
    </row>
    <row r="2" spans="4:11" ht="42" customHeight="1" thickBot="1">
      <c r="D2" s="12"/>
      <c r="G2" s="387"/>
      <c r="H2" s="387"/>
      <c r="I2" s="387"/>
      <c r="J2" s="387"/>
      <c r="K2" s="387"/>
    </row>
    <row r="3" spans="1:16" ht="25.5" customHeight="1" thickBot="1">
      <c r="A3" s="388"/>
      <c r="B3" s="389"/>
      <c r="C3" s="389"/>
      <c r="D3" s="389"/>
      <c r="E3" s="389"/>
      <c r="F3" s="389"/>
      <c r="G3" s="389"/>
      <c r="H3" s="389"/>
      <c r="I3" s="389"/>
      <c r="J3" s="390"/>
      <c r="K3" s="77"/>
      <c r="L3" s="391" t="s">
        <v>16</v>
      </c>
      <c r="M3" s="392"/>
      <c r="N3" s="392"/>
      <c r="O3" s="392"/>
      <c r="P3" s="393"/>
    </row>
    <row r="4" spans="1:16" ht="25.5" customHeight="1">
      <c r="A4" s="13" t="s">
        <v>51</v>
      </c>
      <c r="B4" s="82"/>
      <c r="C4" s="82"/>
      <c r="D4" s="14"/>
      <c r="E4" s="15"/>
      <c r="F4" s="16"/>
      <c r="G4" s="13" t="s">
        <v>52</v>
      </c>
      <c r="H4" s="82"/>
      <c r="I4" s="82"/>
      <c r="J4" s="17"/>
      <c r="K4" s="18"/>
      <c r="L4" s="412" t="s">
        <v>19</v>
      </c>
      <c r="M4" s="413"/>
      <c r="N4" s="413"/>
      <c r="O4" s="413"/>
      <c r="P4" s="414"/>
    </row>
    <row r="5" spans="1:16" ht="18" customHeight="1" thickBot="1">
      <c r="A5" s="19" t="s">
        <v>54</v>
      </c>
      <c r="B5" s="83"/>
      <c r="C5" s="83"/>
      <c r="D5" s="5" t="s">
        <v>55</v>
      </c>
      <c r="E5" s="20" t="s">
        <v>57</v>
      </c>
      <c r="F5" s="2"/>
      <c r="G5" s="19" t="s">
        <v>54</v>
      </c>
      <c r="H5" s="86"/>
      <c r="I5" s="86"/>
      <c r="J5" s="1" t="s">
        <v>55</v>
      </c>
      <c r="K5" s="21" t="s">
        <v>57</v>
      </c>
      <c r="L5" s="401" t="str">
        <f>IF(E42=K42,"Ok","attenzione, il totale delle risorse non coincide con il totale degli impieghi")</f>
        <v>Ok</v>
      </c>
      <c r="M5" s="415"/>
      <c r="N5" s="415"/>
      <c r="O5" s="415"/>
      <c r="P5" s="403"/>
    </row>
    <row r="6" spans="1:16" ht="30" customHeight="1">
      <c r="A6" s="394" t="s">
        <v>172</v>
      </c>
      <c r="B6" s="407"/>
      <c r="C6" s="407"/>
      <c r="D6" s="395"/>
      <c r="E6" s="396"/>
      <c r="F6" s="27"/>
      <c r="G6" s="416" t="s">
        <v>189</v>
      </c>
      <c r="H6" s="417"/>
      <c r="I6" s="417"/>
      <c r="J6" s="418"/>
      <c r="K6" s="419"/>
      <c r="L6" s="401"/>
      <c r="M6" s="415"/>
      <c r="N6" s="415"/>
      <c r="O6" s="415"/>
      <c r="P6" s="403"/>
    </row>
    <row r="7" spans="1:16" ht="15" customHeight="1">
      <c r="A7" s="6" t="s">
        <v>125</v>
      </c>
      <c r="B7" s="85">
        <v>25</v>
      </c>
      <c r="C7" s="85">
        <v>7</v>
      </c>
      <c r="D7" s="5" t="s">
        <v>66</v>
      </c>
      <c r="E7" s="7">
        <v>8368</v>
      </c>
      <c r="F7" s="27"/>
      <c r="G7" s="6" t="s">
        <v>147</v>
      </c>
      <c r="H7" s="89">
        <v>25</v>
      </c>
      <c r="I7" s="89">
        <v>15</v>
      </c>
      <c r="J7" s="1" t="s">
        <v>142</v>
      </c>
      <c r="K7" s="7">
        <v>2798</v>
      </c>
      <c r="L7" s="401"/>
      <c r="M7" s="415"/>
      <c r="N7" s="415"/>
      <c r="O7" s="415"/>
      <c r="P7" s="403"/>
    </row>
    <row r="8" spans="1:16" ht="15" customHeight="1" thickBot="1">
      <c r="A8" s="6" t="s">
        <v>126</v>
      </c>
      <c r="B8" s="85">
        <v>25</v>
      </c>
      <c r="C8" s="85">
        <v>7</v>
      </c>
      <c r="D8" s="5" t="s">
        <v>121</v>
      </c>
      <c r="E8" s="7">
        <v>1440</v>
      </c>
      <c r="F8" s="27"/>
      <c r="G8" s="6" t="s">
        <v>186</v>
      </c>
      <c r="H8" s="89">
        <v>25</v>
      </c>
      <c r="I8" s="89">
        <v>15</v>
      </c>
      <c r="J8" s="1" t="s">
        <v>35</v>
      </c>
      <c r="K8" s="8">
        <v>7117</v>
      </c>
      <c r="L8" s="404"/>
      <c r="M8" s="405"/>
      <c r="N8" s="405"/>
      <c r="O8" s="405"/>
      <c r="P8" s="406"/>
    </row>
    <row r="9" spans="1:16" ht="15" customHeight="1">
      <c r="A9" s="6" t="s">
        <v>127</v>
      </c>
      <c r="B9" s="85">
        <v>25</v>
      </c>
      <c r="C9" s="85">
        <v>7</v>
      </c>
      <c r="D9" s="5" t="s">
        <v>122</v>
      </c>
      <c r="E9" s="7">
        <v>557</v>
      </c>
      <c r="F9" s="27"/>
      <c r="G9" s="6" t="s">
        <v>148</v>
      </c>
      <c r="H9" s="89">
        <v>25</v>
      </c>
      <c r="I9" s="89">
        <v>15</v>
      </c>
      <c r="J9" s="1" t="s">
        <v>143</v>
      </c>
      <c r="K9" s="8"/>
      <c r="L9" s="333"/>
      <c r="M9" s="334"/>
      <c r="N9" s="334"/>
      <c r="O9" s="334"/>
      <c r="P9" s="334"/>
    </row>
    <row r="10" spans="1:16" ht="15" customHeight="1">
      <c r="A10" s="6" t="s">
        <v>128</v>
      </c>
      <c r="B10" s="85">
        <v>25</v>
      </c>
      <c r="C10" s="85">
        <v>7</v>
      </c>
      <c r="D10" s="5" t="s">
        <v>123</v>
      </c>
      <c r="E10" s="7">
        <v>732</v>
      </c>
      <c r="F10" s="27"/>
      <c r="G10" s="6" t="s">
        <v>149</v>
      </c>
      <c r="H10" s="89">
        <v>25</v>
      </c>
      <c r="I10" s="89">
        <v>15</v>
      </c>
      <c r="J10" s="1" t="s">
        <v>144</v>
      </c>
      <c r="K10" s="8"/>
      <c r="L10" s="335"/>
      <c r="M10" s="336"/>
      <c r="N10" s="336"/>
      <c r="O10" s="336"/>
      <c r="P10" s="321"/>
    </row>
    <row r="11" spans="1:16" ht="15" customHeight="1">
      <c r="A11" s="6" t="s">
        <v>173</v>
      </c>
      <c r="B11" s="85">
        <v>25</v>
      </c>
      <c r="C11" s="85">
        <v>7</v>
      </c>
      <c r="D11" s="5" t="s">
        <v>174</v>
      </c>
      <c r="E11" s="7"/>
      <c r="F11" s="27"/>
      <c r="G11" s="6" t="s">
        <v>150</v>
      </c>
      <c r="H11" s="89">
        <v>25</v>
      </c>
      <c r="I11" s="89">
        <v>15</v>
      </c>
      <c r="J11" s="1" t="s">
        <v>36</v>
      </c>
      <c r="K11" s="8">
        <v>314</v>
      </c>
      <c r="L11" s="335"/>
      <c r="M11" s="336"/>
      <c r="N11" s="336"/>
      <c r="O11" s="336"/>
      <c r="P11" s="321"/>
    </row>
    <row r="12" spans="1:16" ht="15" customHeight="1">
      <c r="A12" s="6" t="s">
        <v>175</v>
      </c>
      <c r="B12" s="85">
        <v>25</v>
      </c>
      <c r="C12" s="85">
        <v>7</v>
      </c>
      <c r="D12" s="5" t="s">
        <v>124</v>
      </c>
      <c r="E12" s="7"/>
      <c r="F12" s="27"/>
      <c r="G12" s="6" t="s">
        <v>151</v>
      </c>
      <c r="H12" s="89">
        <v>25</v>
      </c>
      <c r="I12" s="89">
        <v>15</v>
      </c>
      <c r="J12" s="1" t="s">
        <v>145</v>
      </c>
      <c r="K12" s="8"/>
      <c r="L12" s="335"/>
      <c r="M12" s="336"/>
      <c r="N12" s="336"/>
      <c r="O12" s="336"/>
      <c r="P12" s="321"/>
    </row>
    <row r="13" spans="1:16" ht="15" customHeight="1">
      <c r="A13" s="6" t="s">
        <v>176</v>
      </c>
      <c r="B13" s="85">
        <v>25</v>
      </c>
      <c r="C13" s="85">
        <v>7</v>
      </c>
      <c r="D13" s="5" t="s">
        <v>177</v>
      </c>
      <c r="E13" s="7"/>
      <c r="F13" s="27"/>
      <c r="G13" s="6" t="s">
        <v>152</v>
      </c>
      <c r="H13" s="89">
        <v>25</v>
      </c>
      <c r="I13" s="89">
        <v>15</v>
      </c>
      <c r="J13" s="1" t="s">
        <v>146</v>
      </c>
      <c r="K13" s="8"/>
      <c r="L13" s="335"/>
      <c r="M13" s="336"/>
      <c r="N13" s="336"/>
      <c r="O13" s="336"/>
      <c r="P13" s="321"/>
    </row>
    <row r="14" spans="1:16" ht="15" customHeight="1">
      <c r="A14" s="6" t="s">
        <v>178</v>
      </c>
      <c r="B14" s="85">
        <v>25</v>
      </c>
      <c r="C14" s="85">
        <v>7</v>
      </c>
      <c r="D14" s="5" t="s">
        <v>179</v>
      </c>
      <c r="E14" s="7"/>
      <c r="F14" s="27"/>
      <c r="G14" s="6" t="s">
        <v>153</v>
      </c>
      <c r="H14" s="89">
        <v>25</v>
      </c>
      <c r="I14" s="89">
        <v>15</v>
      </c>
      <c r="J14" s="1" t="s">
        <v>64</v>
      </c>
      <c r="K14" s="8"/>
      <c r="L14" s="321"/>
      <c r="M14" s="336"/>
      <c r="N14" s="336"/>
      <c r="O14" s="336"/>
      <c r="P14" s="321"/>
    </row>
    <row r="15" spans="1:16" ht="15" customHeight="1" thickBot="1">
      <c r="A15" s="6" t="s">
        <v>180</v>
      </c>
      <c r="B15" s="85">
        <v>25</v>
      </c>
      <c r="C15" s="85">
        <v>7</v>
      </c>
      <c r="D15" s="5" t="s">
        <v>181</v>
      </c>
      <c r="E15" s="7"/>
      <c r="F15" s="27"/>
      <c r="G15" s="90" t="s">
        <v>117</v>
      </c>
      <c r="H15" s="84"/>
      <c r="I15" s="84"/>
      <c r="J15" s="71"/>
      <c r="K15" s="68">
        <f>SUM(K7:K14)</f>
        <v>10229</v>
      </c>
      <c r="L15" s="321"/>
      <c r="M15" s="321"/>
      <c r="N15" s="321"/>
      <c r="O15" s="321"/>
      <c r="P15" s="321"/>
    </row>
    <row r="16" spans="1:16" ht="15" customHeight="1">
      <c r="A16" s="6" t="s">
        <v>129</v>
      </c>
      <c r="B16" s="85">
        <v>25</v>
      </c>
      <c r="C16" s="85">
        <v>7</v>
      </c>
      <c r="D16" s="5" t="s">
        <v>22</v>
      </c>
      <c r="E16" s="7"/>
      <c r="F16" s="27"/>
      <c r="G16" s="408" t="s">
        <v>188</v>
      </c>
      <c r="H16" s="409"/>
      <c r="I16" s="409"/>
      <c r="J16" s="409"/>
      <c r="K16" s="410"/>
      <c r="L16" s="402"/>
      <c r="M16" s="411"/>
      <c r="N16" s="411"/>
      <c r="O16" s="411"/>
      <c r="P16" s="411"/>
    </row>
    <row r="17" spans="1:16" ht="15" customHeight="1">
      <c r="A17" s="6" t="s">
        <v>114</v>
      </c>
      <c r="B17" s="85">
        <v>25</v>
      </c>
      <c r="C17" s="85">
        <v>7</v>
      </c>
      <c r="D17" s="5" t="s">
        <v>62</v>
      </c>
      <c r="E17" s="7"/>
      <c r="F17" s="27"/>
      <c r="G17" s="6" t="s">
        <v>135</v>
      </c>
      <c r="H17" s="89">
        <v>25</v>
      </c>
      <c r="I17" s="89">
        <v>20</v>
      </c>
      <c r="J17" s="1" t="s">
        <v>67</v>
      </c>
      <c r="K17" s="8"/>
      <c r="L17" s="411"/>
      <c r="M17" s="411"/>
      <c r="N17" s="411"/>
      <c r="O17" s="411"/>
      <c r="P17" s="411"/>
    </row>
    <row r="18" spans="1:16" ht="15" customHeight="1">
      <c r="A18" s="6" t="s">
        <v>157</v>
      </c>
      <c r="B18" s="85">
        <v>25</v>
      </c>
      <c r="C18" s="85">
        <v>7</v>
      </c>
      <c r="D18" s="5" t="s">
        <v>158</v>
      </c>
      <c r="E18" s="7"/>
      <c r="F18" s="27"/>
      <c r="G18" s="6" t="s">
        <v>136</v>
      </c>
      <c r="H18" s="89">
        <v>25</v>
      </c>
      <c r="I18" s="89">
        <v>20</v>
      </c>
      <c r="J18" s="1" t="s">
        <v>133</v>
      </c>
      <c r="K18" s="8"/>
      <c r="L18" s="411"/>
      <c r="M18" s="411"/>
      <c r="N18" s="411"/>
      <c r="O18" s="411"/>
      <c r="P18" s="411"/>
    </row>
    <row r="19" spans="1:16" ht="15" customHeight="1">
      <c r="A19" s="6" t="s">
        <v>159</v>
      </c>
      <c r="B19" s="85">
        <v>25</v>
      </c>
      <c r="C19" s="85">
        <v>7</v>
      </c>
      <c r="D19" s="5" t="s">
        <v>160</v>
      </c>
      <c r="E19" s="7"/>
      <c r="F19" s="27"/>
      <c r="G19" s="6" t="s">
        <v>137</v>
      </c>
      <c r="H19" s="89">
        <v>25</v>
      </c>
      <c r="I19" s="89">
        <v>20</v>
      </c>
      <c r="J19" s="1" t="s">
        <v>134</v>
      </c>
      <c r="K19" s="8">
        <v>300</v>
      </c>
      <c r="L19" s="411"/>
      <c r="M19" s="411"/>
      <c r="N19" s="411"/>
      <c r="O19" s="411"/>
      <c r="P19" s="411"/>
    </row>
    <row r="20" spans="1:16" ht="15" customHeight="1">
      <c r="A20" s="6" t="s">
        <v>182</v>
      </c>
      <c r="B20" s="85">
        <v>25</v>
      </c>
      <c r="C20" s="85">
        <v>7</v>
      </c>
      <c r="D20" s="5" t="s">
        <v>161</v>
      </c>
      <c r="E20" s="67"/>
      <c r="F20" s="27"/>
      <c r="G20" s="6" t="s">
        <v>138</v>
      </c>
      <c r="H20" s="89">
        <v>25</v>
      </c>
      <c r="I20" s="89">
        <v>20</v>
      </c>
      <c r="J20" s="4" t="s">
        <v>33</v>
      </c>
      <c r="K20" s="8"/>
      <c r="L20" s="411"/>
      <c r="M20" s="411"/>
      <c r="N20" s="411"/>
      <c r="O20" s="411"/>
      <c r="P20" s="411"/>
    </row>
    <row r="21" spans="1:16" ht="15" customHeight="1" thickBot="1">
      <c r="A21" s="90" t="s">
        <v>107</v>
      </c>
      <c r="B21" s="84"/>
      <c r="C21" s="84"/>
      <c r="D21" s="71"/>
      <c r="E21" s="68">
        <f>SUM(E7:E17)-E18-E19-E20</f>
        <v>11097</v>
      </c>
      <c r="F21" s="27"/>
      <c r="G21" s="6" t="s">
        <v>139</v>
      </c>
      <c r="H21" s="89">
        <v>25</v>
      </c>
      <c r="I21" s="89">
        <v>20</v>
      </c>
      <c r="J21" s="1" t="s">
        <v>31</v>
      </c>
      <c r="K21" s="8"/>
      <c r="L21" s="411"/>
      <c r="M21" s="411"/>
      <c r="N21" s="411"/>
      <c r="O21" s="411"/>
      <c r="P21" s="411"/>
    </row>
    <row r="22" spans="1:16" ht="15" customHeight="1">
      <c r="A22" s="408" t="s">
        <v>108</v>
      </c>
      <c r="B22" s="409"/>
      <c r="C22" s="409"/>
      <c r="D22" s="409"/>
      <c r="E22" s="410"/>
      <c r="F22" s="27"/>
      <c r="G22" s="322" t="s">
        <v>140</v>
      </c>
      <c r="H22" s="323">
        <v>25</v>
      </c>
      <c r="I22" s="323">
        <v>20</v>
      </c>
      <c r="J22" s="76" t="s">
        <v>32</v>
      </c>
      <c r="K22" s="70">
        <v>591</v>
      </c>
      <c r="L22" s="411"/>
      <c r="M22" s="411"/>
      <c r="N22" s="411"/>
      <c r="O22" s="411"/>
      <c r="P22" s="411"/>
    </row>
    <row r="23" spans="1:16" ht="15" customHeight="1">
      <c r="A23" s="6" t="s">
        <v>162</v>
      </c>
      <c r="B23" s="85">
        <v>25</v>
      </c>
      <c r="C23" s="85">
        <v>9</v>
      </c>
      <c r="D23" s="5" t="s">
        <v>163</v>
      </c>
      <c r="E23" s="7"/>
      <c r="F23" s="27"/>
      <c r="G23" s="6" t="s">
        <v>141</v>
      </c>
      <c r="H23" s="89">
        <v>25</v>
      </c>
      <c r="I23" s="89">
        <v>20</v>
      </c>
      <c r="J23" s="1" t="s">
        <v>34</v>
      </c>
      <c r="K23" s="8"/>
      <c r="L23" s="321"/>
      <c r="M23" s="321"/>
      <c r="N23" s="321"/>
      <c r="O23" s="321"/>
      <c r="P23" s="321"/>
    </row>
    <row r="24" spans="1:16" ht="15" customHeight="1" thickBot="1">
      <c r="A24" s="9" t="s">
        <v>164</v>
      </c>
      <c r="B24" s="85">
        <v>25</v>
      </c>
      <c r="C24" s="85">
        <v>9</v>
      </c>
      <c r="D24" s="5" t="s">
        <v>165</v>
      </c>
      <c r="E24" s="7"/>
      <c r="F24" s="27"/>
      <c r="G24" s="90" t="s">
        <v>155</v>
      </c>
      <c r="H24" s="84"/>
      <c r="I24" s="84"/>
      <c r="J24" s="69"/>
      <c r="K24" s="68">
        <f>SUM(K17:K23)</f>
        <v>891</v>
      </c>
      <c r="L24" s="321"/>
      <c r="M24" s="321"/>
      <c r="N24" s="321"/>
      <c r="O24" s="321"/>
      <c r="P24" s="321"/>
    </row>
    <row r="25" spans="1:16" ht="15" customHeight="1">
      <c r="A25" s="6" t="s">
        <v>111</v>
      </c>
      <c r="B25" s="85">
        <v>25</v>
      </c>
      <c r="C25" s="85">
        <v>9</v>
      </c>
      <c r="D25" s="5" t="s">
        <v>109</v>
      </c>
      <c r="E25" s="7"/>
      <c r="F25" s="27"/>
      <c r="G25" s="408" t="s">
        <v>118</v>
      </c>
      <c r="H25" s="409"/>
      <c r="I25" s="409"/>
      <c r="J25" s="409"/>
      <c r="K25" s="410"/>
      <c r="L25" s="321"/>
      <c r="M25" s="321"/>
      <c r="N25" s="321"/>
      <c r="O25" s="321"/>
      <c r="P25" s="321"/>
    </row>
    <row r="26" spans="1:16" ht="15" customHeight="1">
      <c r="A26" s="6" t="s">
        <v>115</v>
      </c>
      <c r="B26" s="85">
        <v>25</v>
      </c>
      <c r="C26" s="85">
        <v>9</v>
      </c>
      <c r="D26" s="5" t="s">
        <v>25</v>
      </c>
      <c r="E26" s="7"/>
      <c r="F26" s="27"/>
      <c r="G26" s="6" t="s">
        <v>120</v>
      </c>
      <c r="H26" s="89">
        <v>25</v>
      </c>
      <c r="I26" s="89">
        <v>21</v>
      </c>
      <c r="J26" s="76" t="s">
        <v>106</v>
      </c>
      <c r="K26" s="8"/>
      <c r="L26" s="321"/>
      <c r="M26" s="321"/>
      <c r="N26" s="321"/>
      <c r="O26" s="321"/>
      <c r="P26" s="321"/>
    </row>
    <row r="27" spans="1:16" ht="15" customHeight="1">
      <c r="A27" s="3" t="s">
        <v>187</v>
      </c>
      <c r="B27" s="85">
        <v>25</v>
      </c>
      <c r="C27" s="85">
        <v>9</v>
      </c>
      <c r="D27" s="5" t="s">
        <v>26</v>
      </c>
      <c r="E27" s="7"/>
      <c r="F27" s="27"/>
      <c r="G27" s="6" t="s">
        <v>154</v>
      </c>
      <c r="H27" s="89">
        <v>25</v>
      </c>
      <c r="I27" s="89">
        <v>21</v>
      </c>
      <c r="J27" s="76" t="s">
        <v>37</v>
      </c>
      <c r="K27" s="8"/>
      <c r="L27" s="321"/>
      <c r="M27" s="321"/>
      <c r="N27" s="321"/>
      <c r="O27" s="321"/>
      <c r="P27" s="321"/>
    </row>
    <row r="28" spans="1:16" ht="15" customHeight="1" thickBot="1">
      <c r="A28" s="6" t="s">
        <v>183</v>
      </c>
      <c r="B28" s="85">
        <v>25</v>
      </c>
      <c r="C28" s="85">
        <v>9</v>
      </c>
      <c r="D28" s="5" t="s">
        <v>24</v>
      </c>
      <c r="E28" s="7">
        <v>23</v>
      </c>
      <c r="F28" s="27"/>
      <c r="G28" s="90" t="s">
        <v>119</v>
      </c>
      <c r="H28" s="84"/>
      <c r="I28" s="84"/>
      <c r="J28" s="69"/>
      <c r="K28" s="68">
        <f>SUM(K26:K27)</f>
        <v>0</v>
      </c>
      <c r="L28" s="321"/>
      <c r="M28" s="321"/>
      <c r="N28" s="321"/>
      <c r="O28" s="321"/>
      <c r="P28" s="321"/>
    </row>
    <row r="29" spans="1:16" ht="15" customHeight="1">
      <c r="A29" s="9" t="s">
        <v>184</v>
      </c>
      <c r="B29" s="85">
        <v>25</v>
      </c>
      <c r="C29" s="85">
        <v>9</v>
      </c>
      <c r="D29" s="5" t="s">
        <v>185</v>
      </c>
      <c r="E29" s="7"/>
      <c r="F29" s="27"/>
      <c r="G29" s="73"/>
      <c r="H29" s="87"/>
      <c r="I29" s="87"/>
      <c r="J29" s="74"/>
      <c r="K29" s="72"/>
      <c r="L29" s="321"/>
      <c r="M29" s="321"/>
      <c r="N29" s="321"/>
      <c r="O29" s="321"/>
      <c r="P29" s="321"/>
    </row>
    <row r="30" spans="1:16" ht="15" customHeight="1">
      <c r="A30" s="81" t="s">
        <v>130</v>
      </c>
      <c r="B30" s="85">
        <v>25</v>
      </c>
      <c r="C30" s="85">
        <v>9</v>
      </c>
      <c r="D30" s="5" t="s">
        <v>27</v>
      </c>
      <c r="E30" s="7"/>
      <c r="F30" s="27"/>
      <c r="G30" s="73"/>
      <c r="H30" s="87"/>
      <c r="I30" s="87"/>
      <c r="J30" s="74"/>
      <c r="K30" s="72"/>
      <c r="L30" s="321"/>
      <c r="M30" s="321"/>
      <c r="N30" s="321"/>
      <c r="O30" s="321"/>
      <c r="P30" s="321"/>
    </row>
    <row r="31" spans="1:16" ht="15" customHeight="1">
      <c r="A31" s="22" t="s">
        <v>131</v>
      </c>
      <c r="B31" s="85">
        <v>25</v>
      </c>
      <c r="C31" s="85">
        <v>9</v>
      </c>
      <c r="D31" s="1" t="s">
        <v>23</v>
      </c>
      <c r="E31" s="7"/>
      <c r="F31" s="27"/>
      <c r="G31" s="73"/>
      <c r="H31" s="87"/>
      <c r="I31" s="87"/>
      <c r="J31" s="74"/>
      <c r="K31" s="72"/>
      <c r="L31" s="321"/>
      <c r="M31" s="321"/>
      <c r="N31" s="321"/>
      <c r="O31" s="321"/>
      <c r="P31" s="321"/>
    </row>
    <row r="32" spans="1:16" ht="15" customHeight="1">
      <c r="A32" s="6" t="s">
        <v>132</v>
      </c>
      <c r="B32" s="85">
        <v>25</v>
      </c>
      <c r="C32" s="85">
        <v>9</v>
      </c>
      <c r="D32" s="1" t="s">
        <v>28</v>
      </c>
      <c r="E32" s="7"/>
      <c r="F32" s="27"/>
      <c r="G32" s="73"/>
      <c r="H32" s="87"/>
      <c r="I32" s="87"/>
      <c r="J32" s="74"/>
      <c r="K32" s="72"/>
      <c r="L32" s="321"/>
      <c r="M32" s="321"/>
      <c r="N32" s="321"/>
      <c r="O32" s="321"/>
      <c r="P32" s="321"/>
    </row>
    <row r="33" spans="1:16" ht="15" customHeight="1">
      <c r="A33" s="6" t="s">
        <v>30</v>
      </c>
      <c r="B33" s="85">
        <v>25</v>
      </c>
      <c r="C33" s="85">
        <v>9</v>
      </c>
      <c r="D33" s="1" t="s">
        <v>29</v>
      </c>
      <c r="E33" s="7"/>
      <c r="F33" s="27"/>
      <c r="G33" s="73"/>
      <c r="H33" s="87"/>
      <c r="I33" s="87"/>
      <c r="J33" s="74"/>
      <c r="K33" s="72"/>
      <c r="L33" s="321"/>
      <c r="M33" s="321"/>
      <c r="N33" s="321"/>
      <c r="O33" s="321"/>
      <c r="P33" s="321"/>
    </row>
    <row r="34" spans="1:16" ht="15" customHeight="1">
      <c r="A34" s="6" t="s">
        <v>10</v>
      </c>
      <c r="B34" s="85">
        <v>25</v>
      </c>
      <c r="C34" s="85">
        <v>9</v>
      </c>
      <c r="D34" s="1" t="s">
        <v>11</v>
      </c>
      <c r="E34" s="7"/>
      <c r="F34" s="27"/>
      <c r="G34" s="73"/>
      <c r="H34" s="87"/>
      <c r="I34" s="87"/>
      <c r="J34" s="74"/>
      <c r="K34" s="72"/>
      <c r="L34" s="321"/>
      <c r="M34" s="321"/>
      <c r="N34" s="321"/>
      <c r="O34" s="321"/>
      <c r="P34" s="321"/>
    </row>
    <row r="35" spans="1:16" ht="15" customHeight="1">
      <c r="A35" s="6" t="s">
        <v>116</v>
      </c>
      <c r="B35" s="85">
        <v>25</v>
      </c>
      <c r="C35" s="85">
        <v>9</v>
      </c>
      <c r="D35" s="1" t="s">
        <v>110</v>
      </c>
      <c r="E35" s="7"/>
      <c r="F35" s="27"/>
      <c r="G35" s="73"/>
      <c r="H35" s="87"/>
      <c r="I35" s="87"/>
      <c r="J35" s="74"/>
      <c r="K35" s="72"/>
      <c r="L35" s="321"/>
      <c r="M35" s="321"/>
      <c r="N35" s="321"/>
      <c r="O35" s="321"/>
      <c r="P35" s="321"/>
    </row>
    <row r="36" spans="1:16" ht="15" customHeight="1">
      <c r="A36" s="6" t="s">
        <v>112</v>
      </c>
      <c r="B36" s="85">
        <v>25</v>
      </c>
      <c r="C36" s="85">
        <v>9</v>
      </c>
      <c r="D36" s="1" t="s">
        <v>63</v>
      </c>
      <c r="E36" s="7"/>
      <c r="F36" s="27"/>
      <c r="G36" s="73"/>
      <c r="H36" s="87"/>
      <c r="I36" s="87"/>
      <c r="J36" s="74"/>
      <c r="K36" s="72"/>
      <c r="L36" s="321"/>
      <c r="M36" s="321"/>
      <c r="N36" s="321"/>
      <c r="O36" s="321"/>
      <c r="P36" s="321"/>
    </row>
    <row r="37" spans="1:16" ht="15" customHeight="1">
      <c r="A37" s="6" t="s">
        <v>166</v>
      </c>
      <c r="B37" s="85">
        <v>25</v>
      </c>
      <c r="C37" s="85">
        <v>9</v>
      </c>
      <c r="D37" s="1" t="s">
        <v>167</v>
      </c>
      <c r="E37" s="7"/>
      <c r="F37" s="27"/>
      <c r="G37" s="73"/>
      <c r="H37" s="87"/>
      <c r="I37" s="87"/>
      <c r="J37" s="74"/>
      <c r="K37" s="72"/>
      <c r="L37" s="321"/>
      <c r="M37" s="321"/>
      <c r="N37" s="321"/>
      <c r="O37" s="321"/>
      <c r="P37" s="321"/>
    </row>
    <row r="38" spans="1:16" ht="15" customHeight="1">
      <c r="A38" s="6" t="s">
        <v>168</v>
      </c>
      <c r="B38" s="85">
        <v>25</v>
      </c>
      <c r="C38" s="85">
        <v>9</v>
      </c>
      <c r="D38" s="1" t="s">
        <v>169</v>
      </c>
      <c r="E38" s="7"/>
      <c r="F38" s="27"/>
      <c r="G38" s="73"/>
      <c r="H38" s="87"/>
      <c r="I38" s="87"/>
      <c r="J38" s="74"/>
      <c r="K38" s="72"/>
      <c r="L38" s="321"/>
      <c r="M38" s="321"/>
      <c r="N38" s="321"/>
      <c r="O38" s="321"/>
      <c r="P38" s="321"/>
    </row>
    <row r="39" spans="1:16" ht="15" customHeight="1">
      <c r="A39" s="6" t="s">
        <v>170</v>
      </c>
      <c r="B39" s="85">
        <v>25</v>
      </c>
      <c r="C39" s="85">
        <v>9</v>
      </c>
      <c r="D39" s="1" t="s">
        <v>171</v>
      </c>
      <c r="E39" s="67"/>
      <c r="F39" s="27"/>
      <c r="G39" s="73"/>
      <c r="H39" s="87"/>
      <c r="I39" s="87"/>
      <c r="J39" s="74"/>
      <c r="K39" s="72"/>
      <c r="L39" s="321"/>
      <c r="M39" s="321"/>
      <c r="N39" s="321"/>
      <c r="O39" s="321"/>
      <c r="P39" s="321"/>
    </row>
    <row r="40" spans="1:16" ht="15" customHeight="1" thickBot="1">
      <c r="A40" s="90" t="s">
        <v>113</v>
      </c>
      <c r="B40" s="84"/>
      <c r="C40" s="84"/>
      <c r="D40" s="71"/>
      <c r="E40" s="68">
        <f>SUM(E23:E36)-E37-E38-E39</f>
        <v>23</v>
      </c>
      <c r="F40" s="27"/>
      <c r="G40" s="75"/>
      <c r="H40" s="88"/>
      <c r="I40" s="88"/>
      <c r="J40" s="74"/>
      <c r="K40" s="72"/>
      <c r="L40" s="321"/>
      <c r="M40" s="321"/>
      <c r="N40" s="321"/>
      <c r="O40" s="321"/>
      <c r="P40" s="321"/>
    </row>
    <row r="41" spans="1:16" ht="15" customHeight="1" thickBot="1">
      <c r="A41" s="324" t="s">
        <v>17</v>
      </c>
      <c r="B41" s="325"/>
      <c r="C41" s="325"/>
      <c r="D41" s="326"/>
      <c r="E41" s="327">
        <f>E21+E40</f>
        <v>11120</v>
      </c>
      <c r="F41" s="27"/>
      <c r="G41" s="324" t="s">
        <v>17</v>
      </c>
      <c r="H41" s="325"/>
      <c r="I41" s="325"/>
      <c r="J41" s="329"/>
      <c r="K41" s="328">
        <f>K15+K24+K28</f>
        <v>11120</v>
      </c>
      <c r="L41" s="321"/>
      <c r="M41" s="321"/>
      <c r="N41" s="321"/>
      <c r="O41" s="321"/>
      <c r="P41" s="321"/>
    </row>
    <row r="42" spans="1:16" ht="13.5" customHeight="1" thickBot="1">
      <c r="A42" s="397" t="s">
        <v>53</v>
      </c>
      <c r="B42" s="398"/>
      <c r="C42" s="398"/>
      <c r="D42" s="399"/>
      <c r="E42" s="29">
        <f>E41</f>
        <v>11120</v>
      </c>
      <c r="F42" s="27"/>
      <c r="G42" s="400" t="s">
        <v>53</v>
      </c>
      <c r="H42" s="400"/>
      <c r="I42" s="400"/>
      <c r="J42" s="400"/>
      <c r="K42" s="330">
        <f>K41</f>
        <v>11120</v>
      </c>
      <c r="L42" s="321"/>
      <c r="M42" s="321"/>
      <c r="N42" s="321"/>
      <c r="O42" s="321"/>
      <c r="P42" s="321"/>
    </row>
    <row r="43" spans="6:16" ht="15" customHeight="1">
      <c r="F43" s="331"/>
      <c r="L43" s="321"/>
      <c r="M43" s="321"/>
      <c r="N43" s="321"/>
      <c r="O43" s="321"/>
      <c r="P43" s="321"/>
    </row>
    <row r="44" spans="1:16" ht="15" customHeight="1">
      <c r="A44" s="25" t="s">
        <v>56</v>
      </c>
      <c r="B44" s="25"/>
      <c r="C44" s="25"/>
      <c r="F44" s="332"/>
      <c r="L44" s="321"/>
      <c r="M44" s="321"/>
      <c r="N44" s="321"/>
      <c r="O44" s="321"/>
      <c r="P44" s="321"/>
    </row>
    <row r="45" spans="1:16" ht="20.25" customHeight="1">
      <c r="A45" s="25" t="s">
        <v>156</v>
      </c>
      <c r="B45" s="25"/>
      <c r="C45" s="25"/>
      <c r="F45" s="332"/>
      <c r="L45" s="321"/>
      <c r="M45" s="321"/>
      <c r="N45" s="321"/>
      <c r="O45" s="321"/>
      <c r="P45" s="321"/>
    </row>
    <row r="46" spans="6:16" ht="24" customHeight="1">
      <c r="F46" s="331"/>
      <c r="L46" s="321"/>
      <c r="M46" s="321"/>
      <c r="N46" s="321"/>
      <c r="O46" s="321"/>
      <c r="P46" s="321"/>
    </row>
    <row r="47" spans="6:16" ht="20.25" customHeight="1">
      <c r="F47" s="331"/>
      <c r="L47" s="321"/>
      <c r="M47" s="321"/>
      <c r="N47" s="321"/>
      <c r="O47" s="321"/>
      <c r="P47" s="321"/>
    </row>
    <row r="48" spans="6:16" ht="20.25" customHeight="1">
      <c r="F48" s="331"/>
      <c r="L48" s="321"/>
      <c r="M48" s="321"/>
      <c r="N48" s="321"/>
      <c r="O48" s="321"/>
      <c r="P48" s="321"/>
    </row>
    <row r="49" ht="20.25" customHeight="1">
      <c r="F49" s="331"/>
    </row>
    <row r="50" ht="20.25" customHeight="1">
      <c r="F50" s="91"/>
    </row>
    <row r="51" ht="20.25" customHeight="1"/>
    <row r="52" spans="1:11" ht="20.25" customHeight="1">
      <c r="A52" s="24"/>
      <c r="B52" s="24"/>
      <c r="C52" s="24"/>
      <c r="D52" s="26"/>
      <c r="E52" s="24"/>
      <c r="G52" s="24"/>
      <c r="H52" s="24"/>
      <c r="I52" s="24"/>
      <c r="J52" s="24"/>
      <c r="K52" s="24"/>
    </row>
    <row r="53" spans="1:11" ht="20.25" customHeight="1">
      <c r="A53" s="24"/>
      <c r="B53" s="24"/>
      <c r="C53" s="24"/>
      <c r="D53" s="26"/>
      <c r="E53" s="24"/>
      <c r="G53" s="24"/>
      <c r="H53" s="24"/>
      <c r="I53" s="24"/>
      <c r="J53" s="24"/>
      <c r="K53" s="24"/>
    </row>
    <row r="54" ht="20.25" customHeight="1"/>
    <row r="55" ht="20.25" customHeight="1"/>
    <row r="56" ht="18" customHeight="1"/>
    <row r="58" spans="12:16" ht="10.5">
      <c r="L58" s="24"/>
      <c r="M58" s="24"/>
      <c r="N58" s="24"/>
      <c r="O58" s="24"/>
      <c r="P58" s="24"/>
    </row>
    <row r="59" spans="6:16" ht="10.5">
      <c r="F59" s="24"/>
      <c r="L59" s="24"/>
      <c r="M59" s="24"/>
      <c r="N59" s="24"/>
      <c r="O59" s="24"/>
      <c r="P59" s="24"/>
    </row>
    <row r="60" ht="10.5">
      <c r="F60" s="24"/>
    </row>
    <row r="62" ht="9" customHeight="1"/>
    <row r="63" ht="10.5" hidden="1"/>
    <row r="64" ht="8.25" customHeight="1" hidden="1"/>
    <row r="65" spans="1:16" s="24" customFormat="1" ht="23.25" customHeight="1">
      <c r="A65" s="12"/>
      <c r="B65" s="12"/>
      <c r="C65" s="12"/>
      <c r="D65" s="2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s="24" customFormat="1" ht="10.5">
      <c r="A66" s="12"/>
      <c r="B66" s="12"/>
      <c r="C66" s="12"/>
      <c r="D66" s="2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</sheetData>
  <sheetProtection password="EA98" sheet="1" formatColumns="0" selectLockedCells="1"/>
  <mergeCells count="14">
    <mergeCell ref="L3:P3"/>
    <mergeCell ref="L4:P4"/>
    <mergeCell ref="L5:P8"/>
    <mergeCell ref="G6:K6"/>
    <mergeCell ref="A42:D42"/>
    <mergeCell ref="G42:J42"/>
    <mergeCell ref="G25:K25"/>
    <mergeCell ref="L16:P22"/>
    <mergeCell ref="A1:K1"/>
    <mergeCell ref="G2:K2"/>
    <mergeCell ref="A6:E6"/>
    <mergeCell ref="A22:E22"/>
    <mergeCell ref="G16:K16"/>
    <mergeCell ref="A3:J3"/>
  </mergeCells>
  <dataValidations count="2">
    <dataValidation type="whole" allowBlank="1" showInputMessage="1" showErrorMessage="1" errorTitle="ERRORE NEL DATO IMMESSO" error="INSERIRE SOLO NUMERI INTERI" sqref="K28:K41 E21 K24 K15 E40:E41">
      <formula1>-999999999999</formula1>
      <formula2>999999999999</formula2>
    </dataValidation>
    <dataValidation type="whole" allowBlank="1" showInputMessage="1" showErrorMessage="1" errorTitle="ERRORE NEL DATO IMMESSO" error="INSERIRE SOLO NUMERI INTERI" sqref="E7:E20 E23:E39 K7:K14 K17:K23 K26:K27">
      <formula1>0</formula1>
      <formula2>999999999999</formula2>
    </dataValidation>
  </dataValidations>
  <printOptions horizontalCentered="1" verticalCentered="1"/>
  <pageMargins left="0" right="0" top="0.1968503937007874" bottom="0.15748031496062992" header="0.511811023622047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e.opici</cp:lastModifiedBy>
  <cp:lastPrinted>2014-06-03T06:39:33Z</cp:lastPrinted>
  <dcterms:created xsi:type="dcterms:W3CDTF">1998-10-29T14:18:41Z</dcterms:created>
  <dcterms:modified xsi:type="dcterms:W3CDTF">2014-06-09T05:38:09Z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